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ТЗ-298.7 Перекладка клинии Загородный парк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I113" i="8" l="1"/>
  <c r="I115" i="8"/>
  <c r="I117" i="8"/>
  <c r="I119" i="8"/>
  <c r="I121" i="8"/>
  <c r="I123" i="8"/>
  <c r="I125" i="8"/>
  <c r="I127" i="8"/>
  <c r="I129" i="8"/>
  <c r="I131" i="8"/>
  <c r="I133" i="8"/>
  <c r="I135" i="8"/>
  <c r="I137" i="8"/>
  <c r="I139" i="8"/>
  <c r="I141" i="8"/>
  <c r="I143" i="8"/>
  <c r="I145" i="8"/>
  <c r="I147" i="8"/>
  <c r="I149" i="8"/>
  <c r="I151" i="8"/>
  <c r="I153" i="8"/>
  <c r="I155" i="8"/>
  <c r="I15" i="8"/>
  <c r="I17" i="8"/>
  <c r="I19" i="8"/>
  <c r="I21" i="8"/>
  <c r="I23" i="8"/>
  <c r="I25" i="8"/>
  <c r="I27" i="8"/>
  <c r="I29" i="8"/>
  <c r="I31" i="8"/>
  <c r="I33" i="8"/>
  <c r="I35" i="8"/>
  <c r="I37" i="8"/>
  <c r="I39" i="8"/>
  <c r="I41" i="8"/>
  <c r="I43" i="8"/>
  <c r="I45" i="8"/>
  <c r="I47" i="8"/>
  <c r="I61" i="8"/>
  <c r="I63" i="8"/>
  <c r="I65" i="8"/>
  <c r="I67" i="8"/>
  <c r="I69" i="8"/>
  <c r="I71" i="8"/>
  <c r="I73" i="8"/>
  <c r="I75" i="8"/>
  <c r="I77" i="8"/>
  <c r="I79" i="8"/>
  <c r="I81" i="8"/>
  <c r="I83" i="8"/>
  <c r="I85" i="8"/>
  <c r="I87" i="8"/>
  <c r="I89" i="8"/>
  <c r="I91" i="8"/>
  <c r="I93" i="8"/>
  <c r="I95" i="8"/>
  <c r="I97" i="8"/>
  <c r="I99" i="8"/>
  <c r="I101" i="8"/>
  <c r="I103" i="8"/>
  <c r="I14" i="8"/>
  <c r="G113" i="8"/>
  <c r="G114" i="8"/>
  <c r="I114" i="8" s="1"/>
  <c r="G115" i="8"/>
  <c r="G116" i="8"/>
  <c r="I116" i="8" s="1"/>
  <c r="G117" i="8"/>
  <c r="G118" i="8"/>
  <c r="I118" i="8" s="1"/>
  <c r="G119" i="8"/>
  <c r="G120" i="8"/>
  <c r="I120" i="8" s="1"/>
  <c r="G121" i="8"/>
  <c r="G122" i="8"/>
  <c r="I122" i="8" s="1"/>
  <c r="G123" i="8"/>
  <c r="G124" i="8"/>
  <c r="I124" i="8" s="1"/>
  <c r="G125" i="8"/>
  <c r="G126" i="8"/>
  <c r="I126" i="8" s="1"/>
  <c r="G127" i="8"/>
  <c r="G128" i="8"/>
  <c r="I128" i="8" s="1"/>
  <c r="G129" i="8"/>
  <c r="G130" i="8"/>
  <c r="I130" i="8" s="1"/>
  <c r="G131" i="8"/>
  <c r="G132" i="8"/>
  <c r="I132" i="8" s="1"/>
  <c r="G133" i="8"/>
  <c r="G134" i="8"/>
  <c r="I134" i="8" s="1"/>
  <c r="G135" i="8"/>
  <c r="G136" i="8"/>
  <c r="I136" i="8" s="1"/>
  <c r="G137" i="8"/>
  <c r="G138" i="8"/>
  <c r="I138" i="8" s="1"/>
  <c r="G139" i="8"/>
  <c r="G140" i="8"/>
  <c r="I140" i="8" s="1"/>
  <c r="G141" i="8"/>
  <c r="G142" i="8"/>
  <c r="I142" i="8" s="1"/>
  <c r="G143" i="8"/>
  <c r="G144" i="8"/>
  <c r="I144" i="8" s="1"/>
  <c r="G145" i="8"/>
  <c r="G146" i="8"/>
  <c r="I146" i="8" s="1"/>
  <c r="G147" i="8"/>
  <c r="G148" i="8"/>
  <c r="I148" i="8" s="1"/>
  <c r="G149" i="8"/>
  <c r="G150" i="8"/>
  <c r="I150" i="8" s="1"/>
  <c r="G151" i="8"/>
  <c r="G152" i="8"/>
  <c r="I152" i="8" s="1"/>
  <c r="G153" i="8"/>
  <c r="G154" i="8"/>
  <c r="I154" i="8" s="1"/>
  <c r="G155" i="8"/>
  <c r="G112" i="8"/>
  <c r="I112" i="8" s="1"/>
  <c r="G104" i="8"/>
  <c r="I104" i="8" s="1"/>
  <c r="G105" i="8"/>
  <c r="I105" i="8" s="1"/>
  <c r="G106" i="8"/>
  <c r="I106" i="8" s="1"/>
  <c r="G90" i="8"/>
  <c r="I90" i="8" s="1"/>
  <c r="G91" i="8"/>
  <c r="G92" i="8"/>
  <c r="I92" i="8" s="1"/>
  <c r="G93" i="8"/>
  <c r="G94" i="8"/>
  <c r="I94" i="8" s="1"/>
  <c r="G95" i="8"/>
  <c r="G96" i="8"/>
  <c r="I96" i="8" s="1"/>
  <c r="G97" i="8"/>
  <c r="G98" i="8"/>
  <c r="I98" i="8" s="1"/>
  <c r="G99" i="8"/>
  <c r="G100" i="8"/>
  <c r="I100" i="8" s="1"/>
  <c r="G101" i="8"/>
  <c r="G102" i="8"/>
  <c r="I102" i="8" s="1"/>
  <c r="G103" i="8"/>
  <c r="G80" i="8"/>
  <c r="I80" i="8" s="1"/>
  <c r="G81" i="8"/>
  <c r="G82" i="8"/>
  <c r="I82" i="8" s="1"/>
  <c r="G83" i="8"/>
  <c r="G84" i="8"/>
  <c r="I84" i="8" s="1"/>
  <c r="G85" i="8"/>
  <c r="G86" i="8"/>
  <c r="I86" i="8" s="1"/>
  <c r="G87" i="8"/>
  <c r="G88" i="8"/>
  <c r="I88" i="8" s="1"/>
  <c r="G89" i="8"/>
  <c r="G70" i="8"/>
  <c r="I70" i="8" s="1"/>
  <c r="G71" i="8"/>
  <c r="G72" i="8"/>
  <c r="I72" i="8" s="1"/>
  <c r="G73" i="8"/>
  <c r="G74" i="8"/>
  <c r="I74" i="8" s="1"/>
  <c r="G75" i="8"/>
  <c r="G76" i="8"/>
  <c r="I76" i="8" s="1"/>
  <c r="G77" i="8"/>
  <c r="G78" i="8"/>
  <c r="I78" i="8" s="1"/>
  <c r="G79" i="8"/>
  <c r="G60" i="8"/>
  <c r="I60" i="8" s="1"/>
  <c r="G61" i="8"/>
  <c r="G62" i="8"/>
  <c r="I62" i="8" s="1"/>
  <c r="G63" i="8"/>
  <c r="G64" i="8"/>
  <c r="I64" i="8" s="1"/>
  <c r="G65" i="8"/>
  <c r="G66" i="8"/>
  <c r="I66" i="8" s="1"/>
  <c r="G67" i="8"/>
  <c r="G68" i="8"/>
  <c r="I68" i="8" s="1"/>
  <c r="G69" i="8"/>
  <c r="G49" i="8"/>
  <c r="I49" i="8" s="1"/>
  <c r="G50" i="8"/>
  <c r="I50" i="8" s="1"/>
  <c r="G51" i="8"/>
  <c r="I51" i="8" s="1"/>
  <c r="G52" i="8"/>
  <c r="I52" i="8" s="1"/>
  <c r="G53" i="8"/>
  <c r="I53" i="8" s="1"/>
  <c r="G54" i="8"/>
  <c r="I54" i="8" s="1"/>
  <c r="G55" i="8"/>
  <c r="I55" i="8" s="1"/>
  <c r="G56" i="8"/>
  <c r="I56" i="8" s="1"/>
  <c r="G57" i="8"/>
  <c r="I57" i="8" s="1"/>
  <c r="G58" i="8"/>
  <c r="I58" i="8" s="1"/>
  <c r="G59" i="8"/>
  <c r="I59" i="8" s="1"/>
  <c r="G15" i="8"/>
  <c r="G16" i="8"/>
  <c r="I16" i="8" s="1"/>
  <c r="G17" i="8"/>
  <c r="G18" i="8"/>
  <c r="I18" i="8" s="1"/>
  <c r="G19" i="8"/>
  <c r="G20" i="8"/>
  <c r="I20" i="8" s="1"/>
  <c r="G21" i="8"/>
  <c r="G22" i="8"/>
  <c r="I22" i="8" s="1"/>
  <c r="G23" i="8"/>
  <c r="G24" i="8"/>
  <c r="I24" i="8" s="1"/>
  <c r="G25" i="8"/>
  <c r="G26" i="8"/>
  <c r="I26" i="8" s="1"/>
  <c r="G27" i="8"/>
  <c r="G28" i="8"/>
  <c r="I28" i="8" s="1"/>
  <c r="G29" i="8"/>
  <c r="G30" i="8"/>
  <c r="I30" i="8" s="1"/>
  <c r="G31" i="8"/>
  <c r="G32" i="8"/>
  <c r="I32" i="8" s="1"/>
  <c r="G33" i="8"/>
  <c r="G34" i="8"/>
  <c r="I34" i="8" s="1"/>
  <c r="G35" i="8"/>
  <c r="G36" i="8"/>
  <c r="I36" i="8" s="1"/>
  <c r="G37" i="8"/>
  <c r="G38" i="8"/>
  <c r="I38" i="8" s="1"/>
  <c r="G39" i="8"/>
  <c r="G40" i="8"/>
  <c r="I40" i="8" s="1"/>
  <c r="G41" i="8"/>
  <c r="G42" i="8"/>
  <c r="I42" i="8" s="1"/>
  <c r="G43" i="8"/>
  <c r="G44" i="8"/>
  <c r="I44" i="8" s="1"/>
  <c r="G45" i="8"/>
  <c r="G46" i="8"/>
  <c r="I46" i="8" s="1"/>
  <c r="G47" i="8"/>
  <c r="G48" i="8"/>
  <c r="I48" i="8" s="1"/>
  <c r="G14" i="8"/>
  <c r="H156" i="8"/>
  <c r="I156" i="8" l="1"/>
</calcChain>
</file>

<file path=xl/sharedStrings.xml><?xml version="1.0" encoding="utf-8"?>
<sst xmlns="http://schemas.openxmlformats.org/spreadsheetml/2006/main" count="454" uniqueCount="285">
  <si>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</si>
  <si>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</si>
  <si>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</si>
  <si>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</si>
  <si>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</si>
  <si>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</si>
  <si>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</si>
  <si>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</si>
  <si>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</si>
  <si>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</si>
  <si>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</si>
  <si>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</si>
  <si>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01.1.02.10-1022</t>
  </si>
  <si>
    <t>Хризотил, группа 6К</t>
  </si>
  <si>
    <t>т</t>
  </si>
  <si>
    <t>01.2.01.02-0054</t>
  </si>
  <si>
    <t>Битумы нефтяные строительные БН-90/10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</si>
  <si>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</si>
  <si>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</si>
  <si>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</si>
  <si>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</si>
  <si>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</si>
  <si>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</si>
  <si>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01.3.01.07-0009</t>
  </si>
  <si>
    <t>кг</t>
  </si>
  <si>
    <t xml:space="preserve">   - 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</si>
  <si>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</si>
  <si>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</si>
  <si>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</si>
  <si>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</si>
  <si>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</si>
  <si>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</si>
  <si>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</si>
  <si>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</si>
  <si>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</si>
  <si>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01.7.02.02-0021</t>
  </si>
  <si>
    <t>Бумага оберточная листовая</t>
  </si>
  <si>
    <t>1000 м2</t>
  </si>
  <si>
    <t>01.7.03.01-0001</t>
  </si>
  <si>
    <t xml:space="preserve">   - Вода</t>
  </si>
  <si>
    <t>01.7.03.01-0002</t>
  </si>
  <si>
    <t>Вода водопроводная</t>
  </si>
  <si>
    <t>01.7.07.12-0024</t>
  </si>
  <si>
    <t>Пленка полиэтиленовая, толщина 0,15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</si>
  <si>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</si>
  <si>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</si>
  <si>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</si>
  <si>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</si>
  <si>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</si>
  <si>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01.7.11.04-0072</t>
  </si>
  <si>
    <t>Проволока сварочная легированная, диаметр 4 мм</t>
  </si>
  <si>
    <t>01.7.11.06-0002</t>
  </si>
  <si>
    <t>Флюс АН-47</t>
  </si>
  <si>
    <t>01.7.11.07-0032</t>
  </si>
  <si>
    <t>Электроды сварочные Э42, диаметр 4 мм</t>
  </si>
  <si>
    <t>01.7.11.07-0044</t>
  </si>
  <si>
    <t>Электроды сварочные Э42, диаметр 5 мм</t>
  </si>
  <si>
    <t>01.7.11.07-0045</t>
  </si>
  <si>
    <t>Электроды сварочные Э42А, диаметр 5 мм</t>
  </si>
  <si>
    <t>01.7.11.07-0054</t>
  </si>
  <si>
    <t>Электроды сварочные Э42, диаметр 6 мм</t>
  </si>
  <si>
    <t>01.7.11.07-0182</t>
  </si>
  <si>
    <t>Электроды с основным покрытием Э42А, диаметр 3 мм</t>
  </si>
  <si>
    <t>01.7.15.02-0051</t>
  </si>
  <si>
    <t>Болты анкерные</t>
  </si>
  <si>
    <t>01.7.15.03-0018</t>
  </si>
  <si>
    <t>Болты с гайками и шайбами для санитарно-технических работ, диаметр 30 мм</t>
  </si>
  <si>
    <t>01.7.15.03-0042</t>
  </si>
  <si>
    <t>Болты с гайками и шайбами строительные</t>
  </si>
  <si>
    <t>01.7.15.06-0111</t>
  </si>
  <si>
    <t xml:space="preserve">   - Гвозди строительные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</si>
  <si>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</si>
  <si>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</si>
  <si>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</si>
  <si>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</si>
  <si>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</si>
  <si>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01.7.19.04-0031</t>
  </si>
  <si>
    <t>Прокладки резиновые (пластина техническая прессованная)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</si>
  <si>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</si>
  <si>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</si>
  <si>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</si>
  <si>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</si>
  <si>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</si>
  <si>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 xml:space="preserve">   - Ветошь</t>
  </si>
  <si>
    <t>01.7.20.08-0071</t>
  </si>
  <si>
    <t>Канат пеньковый пропитанный</t>
  </si>
  <si>
    <t>01.7.20.08-0162</t>
  </si>
  <si>
    <t>Ткань мешочная</t>
  </si>
  <si>
    <t>10 м2</t>
  </si>
  <si>
    <t>02.2.05.04-1692</t>
  </si>
  <si>
    <t>Щебень М 600, фракция 10-20 мм, группа 2</t>
  </si>
  <si>
    <t>02.2.05.04-1777</t>
  </si>
  <si>
    <t>Щебень М 800, фракция 20-40 мм, группа 2</t>
  </si>
  <si>
    <t>02.2.05.04-1812</t>
  </si>
  <si>
    <t>Щебень М 600, фракция 40-80(70) мм, группа 2</t>
  </si>
  <si>
    <t>03.1.02.03-0011</t>
  </si>
  <si>
    <t>Известь строительная негашеная комовая, сорт I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</si>
  <si>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</si>
  <si>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</si>
  <si>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</si>
  <si>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</si>
  <si>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</si>
  <si>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</si>
  <si>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</si>
  <si>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</si>
  <si>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</si>
  <si>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</si>
  <si>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</si>
  <si>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</si>
  <si>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</si>
  <si>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</si>
  <si>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04.3.01.09-0022</t>
  </si>
  <si>
    <t>Раствор отделочный тяжелый цементный, состав 1:2</t>
  </si>
  <si>
    <t>04.3.01.09-0023</t>
  </si>
  <si>
    <t>Раствор отделочный тяжелый цементный, состав 1:3</t>
  </si>
  <si>
    <t>04.3.01.12-0003</t>
  </si>
  <si>
    <t>Раствор кладочный, цементно-известковый, М50</t>
  </si>
  <si>
    <t>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</si>
  <si>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</si>
  <si>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08.1.02.11-0001</t>
  </si>
  <si>
    <t>Поковки из квадратных заготовок, масса 1,8 кг</t>
  </si>
  <si>
    <t>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</si>
  <si>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</si>
  <si>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</si>
  <si>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08.3.03.04-0012</t>
  </si>
  <si>
    <t>Проволока светлая, диаметр 1,1 мм</t>
  </si>
  <si>
    <t>08.3.03.06-0002</t>
  </si>
  <si>
    <t xml:space="preserve">   - Проволока горячекатаная в мотках, диаметр 6,3-6,5 мм</t>
  </si>
  <si>
    <t>08.3.11.01-0055</t>
  </si>
  <si>
    <t>Швеллеры № 16-24, марка стали 18пс</t>
  </si>
  <si>
    <t>08.3.11.01-0091</t>
  </si>
  <si>
    <t>Швеллеры № 40, марка стали Ст0</t>
  </si>
  <si>
    <t>08.4.03.02-0007</t>
  </si>
  <si>
    <t>Сталь арматурная, горячекатаная, гладкая, класс А-I, диаметр 20-22 мм</t>
  </si>
  <si>
    <t>08.4.03.03-0036</t>
  </si>
  <si>
    <t>Сталь арматурная, горячекатаная, периодического профиля, класс А-III, диаметр 25-28 мм</t>
  </si>
  <si>
    <t>11.1.02.04-0031</t>
  </si>
  <si>
    <t xml:space="preserve">   - Лесоматериалы круглые, хвойных пород, для строительства, диаметр 14-24 см, длина 3-6,5 м</t>
  </si>
  <si>
    <t>11.1.03.01-0067</t>
  </si>
  <si>
    <t>Бруски обрезные, хвойных пород, длина 2-3,75 м, ширина 75-150 мм, толщина 100-125 мм, сорт III</t>
  </si>
  <si>
    <t>11.1.03.01-0077</t>
  </si>
  <si>
    <t>Бруски обрезные, хвойных пород, длина 4-6,5 м, ширина 75-150 мм, толщина 40-75 мм, сорт I</t>
  </si>
  <si>
    <t>11.1.03.01-0079</t>
  </si>
  <si>
    <t xml:space="preserve">   - 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</si>
  <si>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</si>
  <si>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</si>
  <si>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</si>
  <si>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</si>
  <si>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11.1.03.06-0086</t>
  </si>
  <si>
    <t>Доска обрезная, хвойных пород, ширина 75-150 мм, толщина 25 мм, длина 4-6,5 м, сорт II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</si>
  <si>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</si>
  <si>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</si>
  <si>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</si>
  <si>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</si>
  <si>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11.2.13.04-0011</t>
  </si>
  <si>
    <t>Щиты из досок, толщина 25 мм</t>
  </si>
  <si>
    <t>12.1.02.06-0012</t>
  </si>
  <si>
    <t>Рубероид кровельный РКК-350</t>
  </si>
  <si>
    <t>12.2.03.11-0041</t>
  </si>
  <si>
    <t>Холсты стекловолокнистые термовлагоустойчивые</t>
  </si>
  <si>
    <t>14.4.01.01-0003</t>
  </si>
  <si>
    <t xml:space="preserve">   - Грунтовка ГФ-021</t>
  </si>
  <si>
    <t>14.4.02.04-0142</t>
  </si>
  <si>
    <t>Краска масляная земляная МА-0115, мумия, сурик железный</t>
  </si>
  <si>
    <t>14.4.04.08-0003</t>
  </si>
  <si>
    <t xml:space="preserve">   - Эмаль ПФ-115, серая</t>
  </si>
  <si>
    <t>14.5.09.02-0002</t>
  </si>
  <si>
    <t xml:space="preserve">   - Ксилол нефтяной, марка А</t>
  </si>
  <si>
    <t>14.5.09.07-0030</t>
  </si>
  <si>
    <t>Растворитель Р-4</t>
  </si>
  <si>
    <t>14.5.09.11-0102</t>
  </si>
  <si>
    <t xml:space="preserve">   - Уайт-спирит</t>
  </si>
  <si>
    <t>16.2.01.02-0001</t>
  </si>
  <si>
    <t>Земля растительная</t>
  </si>
  <si>
    <t>23.8.03.12-0012</t>
  </si>
  <si>
    <t>Фасонные части стальные сварные, номинальный диаметр свыше 800</t>
  </si>
  <si>
    <t>999-9950</t>
  </si>
  <si>
    <t>Вспомогательные ненормируемые ресурсы (2% от Оплаты труда рабочих)</t>
  </si>
  <si>
    <t>руб</t>
  </si>
  <si>
    <t>https://samara.sibtenzo.com/ тел. 8 (800) 505-18-49</t>
  </si>
  <si>
    <t>Затвор шиберный 3Ш-800х800-М</t>
  </si>
  <si>
    <t>138154,41
135000*1,02*1,0033</t>
  </si>
  <si>
    <t>ТЦ_24.3.03.13_63_6319189182_30.08.2022_01</t>
  </si>
  <si>
    <t>Трубы полиэтиленовые ПЭ100 SDR17, Д-800 мм с кольцами</t>
  </si>
  <si>
    <t>м</t>
  </si>
  <si>
    <t>23800,00
28000/1,2*1,02</t>
  </si>
  <si>
    <t>ТЦ_24.3.05.00</t>
  </si>
  <si>
    <t>Переход НСПС Ду 800х800 SDR17</t>
  </si>
  <si>
    <t>323809,20
380952/1,2*1,02</t>
  </si>
  <si>
    <t>ТЦ_24.3.05.01_63_6319189182_15.09.2022_02</t>
  </si>
  <si>
    <t>Втулка полиэтиленовая под фланец  ПЭ100 SDR17  диаметр 800 мм</t>
  </si>
  <si>
    <t>шт.</t>
  </si>
  <si>
    <t>25614,17
30737/1,2</t>
  </si>
  <si>
    <t>43274,76
50537,5/1,2*1,0074*1,02</t>
  </si>
  <si>
    <t>ТЦ_24.8.03.12_63_6319189182_15.09.2022_02</t>
  </si>
  <si>
    <t>Фланцы свободные диаметр 800 мм</t>
  </si>
  <si>
    <t>22804,57
26730/1,2*1,02*1,0037</t>
  </si>
  <si>
    <t>ФССЦ-01.2.01.01-0001</t>
  </si>
  <si>
    <t>Битумы нефтяные дорожные жидкие МГ, СГ</t>
  </si>
  <si>
    <t>ФССЦ-01.2.03.03-0045</t>
  </si>
  <si>
    <t>ФССЦ-01.7.15.09-0001</t>
  </si>
  <si>
    <t>Деталь закладная</t>
  </si>
  <si>
    <t>10 шт</t>
  </si>
  <si>
    <t>ФССЦ-01.7.15.10-0067</t>
  </si>
  <si>
    <t>Скобы ходовые (1,36*2/1000=0,00272т)</t>
  </si>
  <si>
    <t>ФССЦ-02.2.05.04-1767</t>
  </si>
  <si>
    <t xml:space="preserve">   - Щебень М 400, фракция 20-40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</si>
  <si>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</si>
  <si>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</t>
  </si>
  <si>
    <t>ФССЦ-04.1.02.05-0005</t>
  </si>
  <si>
    <t>Смеси бетонные тяжелого бетона (БСТ), класс В12,5 (М150)</t>
  </si>
  <si>
    <t>ФССЦ-04.1.02.05-0006</t>
  </si>
  <si>
    <t xml:space="preserve">   - Смеси бетонные тяжелого бетона (БСТ), класс В15 (М200)</t>
  </si>
  <si>
    <t xml:space="preserve">   - Смеси бетонные тяжелого бетона (БСТ), класс В15 (М200) _ на лоток</t>
  </si>
  <si>
    <t>ФССЦ-04.1.02.05-0007</t>
  </si>
  <si>
    <t>Смеси бетонные тяжелого бетона (БСТ), класс В20 (М250) (бетон на стены и лоток)</t>
  </si>
  <si>
    <t>ФССЦ-04.2.01.01-0052</t>
  </si>
  <si>
    <t>Смеси асфальтобетонные плотные мелкозернистые тип В марка III</t>
  </si>
  <si>
    <t>ФССЦ-04.2.01.02-0006</t>
  </si>
  <si>
    <t>Смеси асфальтобетонные пористые крупнозернистые марка II</t>
  </si>
  <si>
    <t>ФССЦ-05.1.01.08-0091</t>
  </si>
  <si>
    <t>Крышка колодцев КЦП 1-10-1, бетон B15 (М200), объем 0,1 м3, расход арматуры 7,70 кг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</si>
  <si>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</si>
  <si>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</si>
  <si>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</si>
  <si>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</si>
  <si>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</si>
  <si>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</si>
  <si>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</si>
  <si>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</si>
  <si>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ФССЦ-05.1.01.11-0044</t>
  </si>
  <si>
    <t>Плита днища ПН10, бетон B15 (М200), объем 0,18 м3, расход арматуры 15,14 кг</t>
  </si>
  <si>
    <t>ФССЦ-05.1.01.11-0046</t>
  </si>
  <si>
    <t>Плита днища ПН20, бетон B15 (М200), объем 0,59 м3, расход арматуры 79,44 кг</t>
  </si>
  <si>
    <t>ФССЦ-05.1.06.09-0005</t>
  </si>
  <si>
    <t>Плиты перекрытия 1ПП20-2, бетон B15, объем 0,55 м3, расход арматуры 77,66 кг</t>
  </si>
  <si>
    <t>ФССЦ-05.1.06.14-0031</t>
  </si>
  <si>
    <t>Плиты покрытий железобетонные прочие (плита перекрытия ВП 34-18; 3,4х1,8х0,26м; V=1.59м3)</t>
  </si>
  <si>
    <t>ФССЦ-05.1.08.06-0058</t>
  </si>
  <si>
    <t>Плиты дорожные ПД6, бетон B20, объем 0,85 м3, расход арматуры 99,30 кг</t>
  </si>
  <si>
    <t>ФССЦ-06.1.01.05-0037</t>
  </si>
  <si>
    <t>Кирпич керамический одинарный, марка 150, размер 250х120х65 мм</t>
  </si>
  <si>
    <t>1000 шт</t>
  </si>
  <si>
    <t>ФССЦ-07.2.05.01-0032</t>
  </si>
  <si>
    <t xml:space="preserve">   - Ограждения лестничных проемов, лестничные марши, пожарные лестницы</t>
  </si>
  <si>
    <t xml:space="preserve">   - Ограждения лестничных проемов, лестничные марши, пожарные лестницы (Стремянка С1-02 - вес 12,9 кг;  С1-05 вес - 22,7 кг; С1-06- 25,9 кг; С1-07-29,2 кг)</t>
  </si>
  <si>
    <t>ФССЦ-08.1.02.06-0043</t>
  </si>
  <si>
    <t>Люк чугунный тяжелый</t>
  </si>
  <si>
    <t>ФССЦ-08.3.05.02-0061</t>
  </si>
  <si>
    <t>Прокат толстолистовой горячекатаный в листах, марка стали Ст3, толщина 10-13 мм</t>
  </si>
  <si>
    <t>ФССЦ-08.3.08.02-0025</t>
  </si>
  <si>
    <t>Уголок горячекатаный, размер 75х75 мм</t>
  </si>
  <si>
    <t>ФССЦ-08.4.03.03-0031</t>
  </si>
  <si>
    <t>Сталь арматурная, горячекатаная, периодического профиля, класс А-III, диаметр 10 мм</t>
  </si>
  <si>
    <t>ФССЦ-08.4.03.03-0032</t>
  </si>
  <si>
    <t>Сталь арматурная, горячекатаная, периодического профиля, класс А-III, диаметр 12 мм</t>
  </si>
  <si>
    <t>ФССЦ-16.2.02.07-0161</t>
  </si>
  <si>
    <t>Семена газонных трав (смесь)</t>
  </si>
  <si>
    <t>ФССЦ-23.3.03.02-0138</t>
  </si>
  <si>
    <t>Трубы стальные бесшовные горячедеформированные со снятой фаской из стали марок 15, 20, 35, наружный диаметр 159 мм, толщина стенки 5,5 мм</t>
  </si>
  <si>
    <t>ФССЦ-23.5.01.08-0018</t>
  </si>
  <si>
    <t>Трубы стальные электросварные прямошовные и спиральношовные, класс прочности К38, наружный диаметр 426 мм, толщина стенки 10 мм</t>
  </si>
  <si>
    <t>ФССЦ-23.5.01.08-0079</t>
  </si>
  <si>
    <t>Трубы стальные электросварные прямошовные и спиральношовные, класс прочности К38, наружный диаметр 1220 мм, толщина стенки 12 мм</t>
  </si>
  <si>
    <t>ФССЦ-23.5.02.02-0085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</si>
  <si>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 мм  - с оборачиваемостью ОП п.1.5.6 к=0,22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</si>
  <si>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</si>
  <si>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</t>
  </si>
  <si>
    <t>ФССЦ-23.5.02.02-0095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</si>
  <si>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7 мм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</si>
  <si>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</si>
  <si>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</si>
  <si>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ФССЦ-23.8.03.12-0012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</si>
  <si>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</si>
  <si>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</si>
  <si>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</si>
  <si>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</si>
  <si>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ФССЦ-24.3.05.07-0515</t>
  </si>
  <si>
    <t>Муфта полиэтиленовая электросварная, диаметр 160 мм</t>
  </si>
  <si>
    <t>ФССЦ-24.3.05.07-0516</t>
  </si>
  <si>
    <t>Муфта полиэтиленовая электросварная, диаметр 225 мм</t>
  </si>
  <si>
    <t/>
  </si>
  <si>
    <t>Итого "Материалы"</t>
  </si>
  <si>
    <t>Капитальный ремонт коллектора канализационного хоз.фекального внутриквартального от ул. Советской Армии до силикатного оврага (Травяная 13. Загородный парк). (инв №6919)</t>
  </si>
  <si>
    <t>Ведомость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</si>
</sst>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44" fontId="10" fillId="0" borderId="1" xfId="27" applyFont="1" applyBorder="1" applyAlignment="1">
      <alignment horizontal="right" vertical="top" wrapText="1"/>
    </xf>
    <xf numFmtId="0" fontId="5" fillId="0" borderId="0" xfId="23" applyFont="1" applyAlignment="1">
      <alignment horizontal="justify" vertical="top"/>
    </xf>
    <xf numFmtId="0" fontId="8" fillId="0" borderId="0" xfId="0" applyFont="1" applyAlignment="1">
      <alignment horizontal="center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2:I157"/>
  <sheetViews>
    <sheetView showGridLines="0" tabSelected="1" topLeftCell="B1" zoomScaleNormal="100" workbookViewId="0">
      <selection activeCell="B13" sqref="B13:I13"/>
    </sheetView>
  </sheetViews>
  <sheetFormatPr defaultRowHeight="12.75" x14ac:dyDescent="0.2"/>
  <cols>
    <col min="1" max="1" width="0" style="4" hidden="1" customWidth="1"/>
    <col min="2" max="2" width="14.28515625" style="3" customWidth="1"/>
    <col min="3" max="3" width="33.140625" style="4" customWidth="1"/>
    <col min="4" max="4" width="10.7109375" style="4" customWidth="1"/>
    <col min="5" max="5" width="10.7109375" style="3" customWidth="1"/>
    <col min="6" max="6" width="10.7109375" style="4" customWidth="1"/>
    <col min="7" max="7" width="12.5703125" style="4" customWidth="1"/>
    <col min="8" max="8" width="14.7109375" style="4" customWidth="1"/>
    <col min="9" max="9" width="17.42578125" style="4" customWidth="1"/>
    <col min="10" max="16384" width="9.140625" style="4"/>
  </cols>
  <sheetData>
    <row r="2" spans="2:9" ht="15.75" x14ac:dyDescent="0.25">
      <c r="C2" s="39" t="s">
        <v>284</v>
      </c>
      <c r="D2" s="39"/>
      <c r="E2" s="39"/>
      <c r="F2" s="39"/>
      <c r="G2" s="39"/>
      <c r="H2" s="39"/>
    </row>
    <row r="3" spans="2:9" ht="15" x14ac:dyDescent="0.2">
      <c r="B3" s="1"/>
      <c r="C3" s="2"/>
      <c r="D3" s="2"/>
      <c r="G3" s="2"/>
      <c r="H3" s="2"/>
      <c r="I3" s="2"/>
    </row>
    <row r="4" spans="2:9" ht="15" customHeight="1" x14ac:dyDescent="0.2">
      <c r="B4" s="38" t="s">
        <v>283</v>
      </c>
      <c r="C4" s="38"/>
      <c r="D4" s="38"/>
      <c r="E4" s="38"/>
      <c r="F4" s="38"/>
      <c r="G4" s="38"/>
      <c r="H4" s="38"/>
      <c r="I4" s="38"/>
    </row>
    <row r="5" spans="2:9" ht="15" customHeight="1" x14ac:dyDescent="0.2">
      <c r="B5" s="38"/>
      <c r="C5" s="38"/>
      <c r="D5" s="38"/>
      <c r="E5" s="38"/>
      <c r="F5" s="38"/>
      <c r="G5" s="38"/>
      <c r="H5" s="38"/>
      <c r="I5" s="38"/>
    </row>
    <row r="6" spans="2:9" x14ac:dyDescent="0.2">
      <c r="B6" s="5"/>
      <c r="C6" s="6"/>
      <c r="D6" s="7"/>
      <c r="E6" s="8"/>
      <c r="F6" s="9"/>
      <c r="G6" s="9"/>
      <c r="H6" s="9"/>
      <c r="I6" s="9"/>
    </row>
    <row r="7" spans="2:9" ht="12.75" customHeight="1" x14ac:dyDescent="0.2">
      <c r="B7" s="12" t="s">
        <v>8</v>
      </c>
      <c r="C7" s="15" t="s">
        <v>0</v>
      </c>
      <c r="D7" s="15" t="s">
        <v>1</v>
      </c>
      <c r="E7" s="18" t="s">
        <v>7</v>
      </c>
      <c r="F7" s="21" t="s">
        <v>4</v>
      </c>
      <c r="G7" s="21"/>
      <c r="H7" s="21" t="s">
        <v>6</v>
      </c>
      <c r="I7" s="21"/>
    </row>
    <row r="8" spans="2:9" ht="12.75" customHeight="1" x14ac:dyDescent="0.2">
      <c r="B8" s="13"/>
      <c r="C8" s="16"/>
      <c r="D8" s="16"/>
      <c r="E8" s="19"/>
      <c r="F8" s="11" t="s">
        <v>2</v>
      </c>
      <c r="G8" s="11" t="s">
        <v>3</v>
      </c>
      <c r="H8" s="11" t="s">
        <v>2</v>
      </c>
      <c r="I8" s="11" t="s">
        <v>3</v>
      </c>
    </row>
    <row r="9" spans="2:9" x14ac:dyDescent="0.2">
      <c r="B9" s="14"/>
      <c r="C9" s="17"/>
      <c r="D9" s="17"/>
      <c r="E9" s="20"/>
      <c r="F9" s="10" t="s">
        <v>5</v>
      </c>
      <c r="G9" s="10" t="s">
        <v>5</v>
      </c>
      <c r="H9" s="10" t="s">
        <v>5</v>
      </c>
      <c r="I9" s="10" t="s">
        <v>5</v>
      </c>
    </row>
    <row r="10" spans="2:9" x14ac:dyDescent="0.2">
      <c r="B10" s="22">
        <v>1</v>
      </c>
      <c r="C10" s="22">
        <v>2</v>
      </c>
      <c r="D10" s="22">
        <v>3</v>
      </c>
      <c r="E10" s="23">
        <v>4</v>
      </c>
      <c r="F10" s="22">
        <v>5</v>
      </c>
      <c r="G10" s="22">
        <v>6</v>
      </c>
      <c r="H10" s="22">
        <v>7</v>
      </c>
      <c r="I10" s="22">
        <v>8</v>
      </c>
    </row>
    <row r="11" spans="2:9" ht="17.850000000000001" customHeight="1" x14ac:dyDescent="0.2">
      <c r="B11" s="24" t="s">
        <v>9</v>
      </c>
      <c r="C11" s="25"/>
      <c r="D11" s="25"/>
      <c r="E11" s="25"/>
      <c r="F11" s="25"/>
      <c r="G11" s="25"/>
      <c r="H11" s="25"/>
      <c r="I11" s="25"/>
    </row>
    <row r="12" spans="2:9" ht="17.850000000000001" customHeight="1" x14ac:dyDescent="0.2">
      <c r="B12" s="24" t="s">
        <v>10</v>
      </c>
      <c r="C12" s="25"/>
      <c r="D12" s="25"/>
      <c r="E12" s="25"/>
      <c r="F12" s="25"/>
      <c r="G12" s="25"/>
      <c r="H12" s="25"/>
      <c r="I12" s="25"/>
    </row>
    <row r="13" spans="2:9" ht="17.850000000000001" customHeight="1" x14ac:dyDescent="0.2">
      <c r="B13" s="26" t="s">
        <v>11</v>
      </c>
      <c r="C13" s="27"/>
      <c r="D13" s="27"/>
      <c r="E13" s="27"/>
      <c r="F13" s="27"/>
      <c r="G13" s="27"/>
      <c r="H13" s="27"/>
      <c r="I13" s="27"/>
    </row>
    <row r="14" spans="2:9" ht="25.5" x14ac:dyDescent="0.2">
      <c r="B14" s="28" t="s">
        <v>12</v>
      </c>
      <c r="C14" s="29" t="s">
        <v>13</v>
      </c>
      <c r="D14" s="30" t="s">
        <v>14</v>
      </c>
      <c r="E14" s="28">
        <v>0.27028799999999997</v>
      </c>
      <c r="F14" s="31">
        <v>1160</v>
      </c>
      <c r="G14" s="36">
        <f>7.87*F14</f>
        <v>9129.2000000000007</v>
      </c>
      <c r="H14" s="31">
        <v>313.52999999999997</v>
      </c>
      <c r="I14" s="36">
        <f>G14*E14</f>
        <v>2467.5132095999998</v>
      </c>
    </row>
    <row r="15" spans="2:9" ht="25.5" x14ac:dyDescent="0.2">
      <c r="B15" s="28" t="s">
        <v>15</v>
      </c>
      <c r="C15" s="29" t="s">
        <v>16</v>
      </c>
      <c r="D15" s="30" t="s">
        <v>14</v>
      </c>
      <c r="E15" s="28">
        <v>0.28056999999999999</v>
      </c>
      <c r="F15" s="31">
        <v>1383.1</v>
      </c>
      <c r="G15" s="36">
        <f t="shared" ref="G15:G80" si="0">7.87*F15</f>
        <v>10884.996999999999</v>
      </c>
      <c r="H15" s="31">
        <v>388.06</v>
      </c>
      <c r="I15" s="36">
        <f t="shared" ref="I15:I78" si="1">G15*E15</f>
        <v>3054.0036082899996</v>
      </c>
    </row>
    <row r="16" spans="2:9" ht="38.25" x14ac:dyDescent="0.2">
      <c r="B16" s="28" t="s">
        <v>17</v>
      </c>
      <c r="C16" s="29" t="s">
        <v>18</v>
      </c>
      <c r="D16" s="30" t="s">
        <v>14</v>
      </c>
      <c r="E16" s="28">
        <v>1.7294000000000001E-3</v>
      </c>
      <c r="F16" s="31">
        <v>31060</v>
      </c>
      <c r="G16" s="36">
        <f t="shared" si="0"/>
        <v>244442.2</v>
      </c>
      <c r="H16" s="31">
        <v>53.72</v>
      </c>
      <c r="I16" s="36">
        <f t="shared" si="1"/>
        <v>422.73834068000002</v>
      </c>
    </row>
    <row r="17" spans="2:9" ht="25.5" x14ac:dyDescent="0.2">
      <c r="B17" s="28" t="s">
        <v>19</v>
      </c>
      <c r="C17" s="29" t="s">
        <v>20</v>
      </c>
      <c r="D17" s="30" t="s">
        <v>14</v>
      </c>
      <c r="E17" s="28">
        <v>3.8249999999999998E-3</v>
      </c>
      <c r="F17" s="31">
        <v>1500</v>
      </c>
      <c r="G17" s="36">
        <f t="shared" si="0"/>
        <v>11805</v>
      </c>
      <c r="H17" s="31">
        <v>5.74</v>
      </c>
      <c r="I17" s="36">
        <f t="shared" si="1"/>
        <v>45.154125000000001</v>
      </c>
    </row>
    <row r="18" spans="2:9" ht="25.5" x14ac:dyDescent="0.2">
      <c r="B18" s="28" t="s">
        <v>21</v>
      </c>
      <c r="C18" s="29" t="s">
        <v>22</v>
      </c>
      <c r="D18" s="30" t="s">
        <v>14</v>
      </c>
      <c r="E18" s="28">
        <v>8.6399999999999997E-4</v>
      </c>
      <c r="F18" s="31">
        <v>1554.2</v>
      </c>
      <c r="G18" s="36">
        <f t="shared" si="0"/>
        <v>12231.554</v>
      </c>
      <c r="H18" s="31">
        <v>1.34</v>
      </c>
      <c r="I18" s="36">
        <f t="shared" si="1"/>
        <v>10.568062656</v>
      </c>
    </row>
    <row r="19" spans="2:9" ht="38.25" x14ac:dyDescent="0.2">
      <c r="B19" s="28" t="s">
        <v>23</v>
      </c>
      <c r="C19" s="29" t="s">
        <v>25</v>
      </c>
      <c r="D19" s="30" t="s">
        <v>24</v>
      </c>
      <c r="E19" s="28">
        <v>2.16</v>
      </c>
      <c r="F19" s="31">
        <v>38.89</v>
      </c>
      <c r="G19" s="36">
        <f t="shared" si="0"/>
        <v>306.0643</v>
      </c>
      <c r="H19" s="31">
        <v>84</v>
      </c>
      <c r="I19" s="36">
        <f t="shared" si="1"/>
        <v>661.0988880000001</v>
      </c>
    </row>
    <row r="20" spans="2:9" ht="38.25" x14ac:dyDescent="0.2">
      <c r="B20" s="28" t="s">
        <v>23</v>
      </c>
      <c r="C20" s="29" t="s">
        <v>25</v>
      </c>
      <c r="D20" s="30" t="s">
        <v>24</v>
      </c>
      <c r="E20" s="28">
        <v>0.14000000000000001</v>
      </c>
      <c r="F20" s="31">
        <v>38.89</v>
      </c>
      <c r="G20" s="36">
        <f t="shared" si="0"/>
        <v>306.0643</v>
      </c>
      <c r="H20" s="31">
        <v>5.44</v>
      </c>
      <c r="I20" s="36">
        <f t="shared" si="1"/>
        <v>42.849002000000006</v>
      </c>
    </row>
    <row r="21" spans="2:9" ht="38.25" x14ac:dyDescent="0.2">
      <c r="B21" s="28" t="s">
        <v>26</v>
      </c>
      <c r="C21" s="29" t="s">
        <v>27</v>
      </c>
      <c r="D21" s="30" t="s">
        <v>14</v>
      </c>
      <c r="E21" s="28">
        <v>3.6942999999999997E-2</v>
      </c>
      <c r="F21" s="31">
        <v>4041.7</v>
      </c>
      <c r="G21" s="36">
        <f t="shared" si="0"/>
        <v>31808.179</v>
      </c>
      <c r="H21" s="31">
        <v>149.31</v>
      </c>
      <c r="I21" s="36">
        <f t="shared" si="1"/>
        <v>1175.0895567969999</v>
      </c>
    </row>
    <row r="22" spans="2:9" ht="25.5" x14ac:dyDescent="0.2">
      <c r="B22" s="28" t="s">
        <v>28</v>
      </c>
      <c r="C22" s="29" t="s">
        <v>29</v>
      </c>
      <c r="D22" s="30" t="s">
        <v>30</v>
      </c>
      <c r="E22" s="28">
        <v>0.25554939999999998</v>
      </c>
      <c r="F22" s="31">
        <v>38.51</v>
      </c>
      <c r="G22" s="36">
        <f t="shared" si="0"/>
        <v>303.07369999999997</v>
      </c>
      <c r="H22" s="31">
        <v>9.84</v>
      </c>
      <c r="I22" s="36">
        <f t="shared" si="1"/>
        <v>77.450302190779993</v>
      </c>
    </row>
    <row r="23" spans="2:9" ht="25.5" x14ac:dyDescent="0.2">
      <c r="B23" s="28" t="s">
        <v>31</v>
      </c>
      <c r="C23" s="29" t="s">
        <v>32</v>
      </c>
      <c r="D23" s="30" t="s">
        <v>30</v>
      </c>
      <c r="E23" s="28">
        <v>2.9724409000000001</v>
      </c>
      <c r="F23" s="31">
        <v>6.22</v>
      </c>
      <c r="G23" s="36">
        <f t="shared" si="0"/>
        <v>48.9514</v>
      </c>
      <c r="H23" s="31">
        <v>18.489999999999998</v>
      </c>
      <c r="I23" s="36">
        <f t="shared" si="1"/>
        <v>145.50514347225999</v>
      </c>
    </row>
    <row r="24" spans="2:9" ht="25.5" x14ac:dyDescent="0.2">
      <c r="B24" s="28" t="s">
        <v>33</v>
      </c>
      <c r="C24" s="29" t="s">
        <v>34</v>
      </c>
      <c r="D24" s="30" t="s">
        <v>24</v>
      </c>
      <c r="E24" s="28">
        <v>0.4607136</v>
      </c>
      <c r="F24" s="31">
        <v>6.09</v>
      </c>
      <c r="G24" s="36">
        <f t="shared" si="0"/>
        <v>47.9283</v>
      </c>
      <c r="H24" s="31">
        <v>2.81</v>
      </c>
      <c r="I24" s="36">
        <f t="shared" si="1"/>
        <v>22.08121963488</v>
      </c>
    </row>
    <row r="25" spans="2:9" ht="25.5" x14ac:dyDescent="0.2">
      <c r="B25" s="28" t="s">
        <v>35</v>
      </c>
      <c r="C25" s="29" t="s">
        <v>36</v>
      </c>
      <c r="D25" s="30" t="s">
        <v>37</v>
      </c>
      <c r="E25" s="28">
        <v>2.0715999999999998E-2</v>
      </c>
      <c r="F25" s="31">
        <v>1252</v>
      </c>
      <c r="G25" s="36">
        <f t="shared" si="0"/>
        <v>9853.24</v>
      </c>
      <c r="H25" s="31">
        <v>25.94</v>
      </c>
      <c r="I25" s="36">
        <f t="shared" si="1"/>
        <v>204.11971983999999</v>
      </c>
    </row>
    <row r="26" spans="2:9" ht="25.5" x14ac:dyDescent="0.2">
      <c r="B26" s="28" t="s">
        <v>38</v>
      </c>
      <c r="C26" s="29" t="s">
        <v>39</v>
      </c>
      <c r="D26" s="30" t="s">
        <v>30</v>
      </c>
      <c r="E26" s="28">
        <v>0.12615000000000001</v>
      </c>
      <c r="F26" s="31">
        <v>2.44</v>
      </c>
      <c r="G26" s="36">
        <f t="shared" si="0"/>
        <v>19.2028</v>
      </c>
      <c r="H26" s="31">
        <v>0.31</v>
      </c>
      <c r="I26" s="36">
        <f t="shared" si="1"/>
        <v>2.4224332200000003</v>
      </c>
    </row>
    <row r="27" spans="2:9" ht="25.5" x14ac:dyDescent="0.2">
      <c r="B27" s="28" t="s">
        <v>38</v>
      </c>
      <c r="C27" s="29" t="s">
        <v>39</v>
      </c>
      <c r="D27" s="30" t="s">
        <v>30</v>
      </c>
      <c r="E27" s="28">
        <v>50.304499999999997</v>
      </c>
      <c r="F27" s="31">
        <v>2.44</v>
      </c>
      <c r="G27" s="36">
        <f t="shared" si="0"/>
        <v>19.2028</v>
      </c>
      <c r="H27" s="31">
        <v>122.74</v>
      </c>
      <c r="I27" s="36">
        <f t="shared" si="1"/>
        <v>965.98725259999992</v>
      </c>
    </row>
    <row r="28" spans="2:9" ht="25.5" x14ac:dyDescent="0.2">
      <c r="B28" s="28" t="s">
        <v>38</v>
      </c>
      <c r="C28" s="29" t="s">
        <v>39</v>
      </c>
      <c r="D28" s="30" t="s">
        <v>30</v>
      </c>
      <c r="E28" s="28">
        <v>0.2619804</v>
      </c>
      <c r="F28" s="31">
        <v>2.44</v>
      </c>
      <c r="G28" s="36">
        <f t="shared" si="0"/>
        <v>19.2028</v>
      </c>
      <c r="H28" s="31">
        <v>0.64</v>
      </c>
      <c r="I28" s="36">
        <f t="shared" si="1"/>
        <v>5.0307572251200003</v>
      </c>
    </row>
    <row r="29" spans="2:9" ht="25.5" x14ac:dyDescent="0.2">
      <c r="B29" s="28" t="s">
        <v>38</v>
      </c>
      <c r="C29" s="29" t="s">
        <v>39</v>
      </c>
      <c r="D29" s="30" t="s">
        <v>30</v>
      </c>
      <c r="E29" s="28">
        <v>178.16064249999999</v>
      </c>
      <c r="F29" s="31">
        <v>2.44</v>
      </c>
      <c r="G29" s="36">
        <f t="shared" si="0"/>
        <v>19.2028</v>
      </c>
      <c r="H29" s="31">
        <v>434.71</v>
      </c>
      <c r="I29" s="36">
        <f t="shared" si="1"/>
        <v>3421.1831857990001</v>
      </c>
    </row>
    <row r="30" spans="2:9" ht="25.5" x14ac:dyDescent="0.2">
      <c r="B30" s="28" t="s">
        <v>40</v>
      </c>
      <c r="C30" s="29" t="s">
        <v>41</v>
      </c>
      <c r="D30" s="30" t="s">
        <v>30</v>
      </c>
      <c r="E30" s="28">
        <v>3.0815999999999999</v>
      </c>
      <c r="F30" s="31">
        <v>3.15</v>
      </c>
      <c r="G30" s="36">
        <f t="shared" si="0"/>
        <v>24.790499999999998</v>
      </c>
      <c r="H30" s="31">
        <v>9.7100000000000009</v>
      </c>
      <c r="I30" s="36">
        <f t="shared" si="1"/>
        <v>76.39440479999999</v>
      </c>
    </row>
    <row r="31" spans="2:9" ht="25.5" x14ac:dyDescent="0.2">
      <c r="B31" s="28" t="s">
        <v>42</v>
      </c>
      <c r="C31" s="29" t="s">
        <v>43</v>
      </c>
      <c r="D31" s="30" t="s">
        <v>44</v>
      </c>
      <c r="E31" s="28">
        <v>0.90092000000000005</v>
      </c>
      <c r="F31" s="31">
        <v>3.62</v>
      </c>
      <c r="G31" s="36">
        <f t="shared" si="0"/>
        <v>28.4894</v>
      </c>
      <c r="H31" s="31">
        <v>3.26</v>
      </c>
      <c r="I31" s="36">
        <f t="shared" si="1"/>
        <v>25.666670248000003</v>
      </c>
    </row>
    <row r="32" spans="2:9" ht="25.5" x14ac:dyDescent="0.2">
      <c r="B32" s="28" t="s">
        <v>45</v>
      </c>
      <c r="C32" s="29" t="s">
        <v>46</v>
      </c>
      <c r="D32" s="30" t="s">
        <v>14</v>
      </c>
      <c r="E32" s="28">
        <v>3.456E-4</v>
      </c>
      <c r="F32" s="31">
        <v>40650</v>
      </c>
      <c r="G32" s="36">
        <f t="shared" si="0"/>
        <v>319915.5</v>
      </c>
      <c r="H32" s="31">
        <v>14.05</v>
      </c>
      <c r="I32" s="36">
        <f t="shared" si="1"/>
        <v>110.5627968</v>
      </c>
    </row>
    <row r="33" spans="2:9" ht="25.5" x14ac:dyDescent="0.2">
      <c r="B33" s="28" t="s">
        <v>47</v>
      </c>
      <c r="C33" s="29" t="s">
        <v>48</v>
      </c>
      <c r="D33" s="30" t="s">
        <v>14</v>
      </c>
      <c r="E33" s="28">
        <v>0.26563799999999999</v>
      </c>
      <c r="F33" s="31">
        <v>30030</v>
      </c>
      <c r="G33" s="36">
        <f t="shared" si="0"/>
        <v>236336.1</v>
      </c>
      <c r="H33" s="31">
        <v>7977.11</v>
      </c>
      <c r="I33" s="36">
        <f t="shared" si="1"/>
        <v>62779.848931799999</v>
      </c>
    </row>
    <row r="34" spans="2:9" ht="25.5" x14ac:dyDescent="0.2">
      <c r="B34" s="28" t="s">
        <v>49</v>
      </c>
      <c r="C34" s="29" t="s">
        <v>50</v>
      </c>
      <c r="D34" s="30" t="s">
        <v>14</v>
      </c>
      <c r="E34" s="28">
        <v>5.5999999999999995E-4</v>
      </c>
      <c r="F34" s="31">
        <v>13560</v>
      </c>
      <c r="G34" s="36">
        <f t="shared" si="0"/>
        <v>106717.2</v>
      </c>
      <c r="H34" s="31">
        <v>7.59</v>
      </c>
      <c r="I34" s="36">
        <f t="shared" si="1"/>
        <v>59.761631999999992</v>
      </c>
    </row>
    <row r="35" spans="2:9" ht="25.5" x14ac:dyDescent="0.2">
      <c r="B35" s="28" t="s">
        <v>51</v>
      </c>
      <c r="C35" s="29" t="s">
        <v>52</v>
      </c>
      <c r="D35" s="30" t="s">
        <v>24</v>
      </c>
      <c r="E35" s="28">
        <v>0.8</v>
      </c>
      <c r="F35" s="31">
        <v>6</v>
      </c>
      <c r="G35" s="36">
        <f t="shared" si="0"/>
        <v>47.22</v>
      </c>
      <c r="H35" s="31">
        <v>4.8</v>
      </c>
      <c r="I35" s="36">
        <f t="shared" si="1"/>
        <v>37.776000000000003</v>
      </c>
    </row>
    <row r="36" spans="2:9" ht="25.5" x14ac:dyDescent="0.2">
      <c r="B36" s="28" t="s">
        <v>53</v>
      </c>
      <c r="C36" s="29" t="s">
        <v>54</v>
      </c>
      <c r="D36" s="30" t="s">
        <v>14</v>
      </c>
      <c r="E36" s="28">
        <v>1.9276499999999998E-2</v>
      </c>
      <c r="F36" s="31">
        <v>10315.01</v>
      </c>
      <c r="G36" s="36">
        <f t="shared" si="0"/>
        <v>81179.128700000001</v>
      </c>
      <c r="H36" s="31">
        <v>198.84</v>
      </c>
      <c r="I36" s="36">
        <f t="shared" si="1"/>
        <v>1564.8494743855499</v>
      </c>
    </row>
    <row r="37" spans="2:9" ht="25.5" x14ac:dyDescent="0.2">
      <c r="B37" s="28" t="s">
        <v>55</v>
      </c>
      <c r="C37" s="29" t="s">
        <v>56</v>
      </c>
      <c r="D37" s="30" t="s">
        <v>14</v>
      </c>
      <c r="E37" s="28">
        <v>5.6339399999999998E-2</v>
      </c>
      <c r="F37" s="31">
        <v>9765</v>
      </c>
      <c r="G37" s="36">
        <f t="shared" si="0"/>
        <v>76850.55</v>
      </c>
      <c r="H37" s="31">
        <v>550.15</v>
      </c>
      <c r="I37" s="36">
        <f t="shared" si="1"/>
        <v>4329.71387667</v>
      </c>
    </row>
    <row r="38" spans="2:9" ht="25.5" x14ac:dyDescent="0.2">
      <c r="B38" s="28" t="s">
        <v>57</v>
      </c>
      <c r="C38" s="29" t="s">
        <v>58</v>
      </c>
      <c r="D38" s="30" t="s">
        <v>14</v>
      </c>
      <c r="E38" s="28">
        <v>6.5452200000000002E-2</v>
      </c>
      <c r="F38" s="31">
        <v>10362</v>
      </c>
      <c r="G38" s="36">
        <f t="shared" si="0"/>
        <v>81548.94</v>
      </c>
      <c r="H38" s="31">
        <v>678.22</v>
      </c>
      <c r="I38" s="36">
        <f t="shared" si="1"/>
        <v>5337.5575306680003</v>
      </c>
    </row>
    <row r="39" spans="2:9" ht="25.5" x14ac:dyDescent="0.2">
      <c r="B39" s="28" t="s">
        <v>59</v>
      </c>
      <c r="C39" s="29" t="s">
        <v>60</v>
      </c>
      <c r="D39" s="30" t="s">
        <v>14</v>
      </c>
      <c r="E39" s="28">
        <v>4.1782800000000002E-2</v>
      </c>
      <c r="F39" s="31">
        <v>9424</v>
      </c>
      <c r="G39" s="36">
        <f t="shared" si="0"/>
        <v>74166.880000000005</v>
      </c>
      <c r="H39" s="31">
        <v>393.76</v>
      </c>
      <c r="I39" s="36">
        <f t="shared" si="1"/>
        <v>3098.8999136640005</v>
      </c>
    </row>
    <row r="40" spans="2:9" ht="25.5" x14ac:dyDescent="0.2">
      <c r="B40" s="28" t="s">
        <v>61</v>
      </c>
      <c r="C40" s="29" t="s">
        <v>62</v>
      </c>
      <c r="D40" s="30" t="s">
        <v>14</v>
      </c>
      <c r="E40" s="28">
        <v>7.1999999999999998E-3</v>
      </c>
      <c r="F40" s="31">
        <v>12143.01</v>
      </c>
      <c r="G40" s="36">
        <f t="shared" si="0"/>
        <v>95565.488700000002</v>
      </c>
      <c r="H40" s="31">
        <v>87.43</v>
      </c>
      <c r="I40" s="36">
        <f t="shared" si="1"/>
        <v>688.07151864000002</v>
      </c>
    </row>
    <row r="41" spans="2:9" ht="25.5" x14ac:dyDescent="0.2">
      <c r="B41" s="28" t="s">
        <v>63</v>
      </c>
      <c r="C41" s="29" t="s">
        <v>64</v>
      </c>
      <c r="D41" s="30" t="s">
        <v>14</v>
      </c>
      <c r="E41" s="28">
        <v>1.7279999999999999E-3</v>
      </c>
      <c r="F41" s="31">
        <v>10068</v>
      </c>
      <c r="G41" s="36">
        <f t="shared" si="0"/>
        <v>79235.16</v>
      </c>
      <c r="H41" s="31">
        <v>17.399999999999999</v>
      </c>
      <c r="I41" s="36">
        <f t="shared" si="1"/>
        <v>136.91835648</v>
      </c>
    </row>
    <row r="42" spans="2:9" ht="38.25" x14ac:dyDescent="0.2">
      <c r="B42" s="28" t="s">
        <v>65</v>
      </c>
      <c r="C42" s="29" t="s">
        <v>66</v>
      </c>
      <c r="D42" s="30" t="s">
        <v>14</v>
      </c>
      <c r="E42" s="28">
        <v>2.35E-2</v>
      </c>
      <c r="F42" s="31">
        <v>11470</v>
      </c>
      <c r="G42" s="36">
        <f t="shared" si="0"/>
        <v>90268.9</v>
      </c>
      <c r="H42" s="31">
        <v>269.55</v>
      </c>
      <c r="I42" s="36">
        <f t="shared" si="1"/>
        <v>2121.3191499999998</v>
      </c>
    </row>
    <row r="43" spans="2:9" ht="25.5" x14ac:dyDescent="0.2">
      <c r="B43" s="28" t="s">
        <v>67</v>
      </c>
      <c r="C43" s="29" t="s">
        <v>68</v>
      </c>
      <c r="D43" s="30" t="s">
        <v>24</v>
      </c>
      <c r="E43" s="28">
        <v>64.145172000000002</v>
      </c>
      <c r="F43" s="31">
        <v>9.0399999999999991</v>
      </c>
      <c r="G43" s="36">
        <f t="shared" si="0"/>
        <v>71.144799999999989</v>
      </c>
      <c r="H43" s="31">
        <v>579.87</v>
      </c>
      <c r="I43" s="36">
        <f t="shared" si="1"/>
        <v>4563.5954329055994</v>
      </c>
    </row>
    <row r="44" spans="2:9" ht="25.5" x14ac:dyDescent="0.2">
      <c r="B44" s="28" t="s">
        <v>69</v>
      </c>
      <c r="C44" s="29" t="s">
        <v>70</v>
      </c>
      <c r="D44" s="30" t="s">
        <v>14</v>
      </c>
      <c r="E44" s="28">
        <v>3.3004000000000002E-3</v>
      </c>
      <c r="F44" s="31">
        <v>11978</v>
      </c>
      <c r="G44" s="36">
        <f t="shared" si="0"/>
        <v>94266.86</v>
      </c>
      <c r="H44" s="31">
        <v>39.53</v>
      </c>
      <c r="I44" s="36">
        <f t="shared" si="1"/>
        <v>311.11834474400001</v>
      </c>
    </row>
    <row r="45" spans="2:9" ht="25.5" x14ac:dyDescent="0.2">
      <c r="B45" s="28" t="s">
        <v>69</v>
      </c>
      <c r="C45" s="29" t="s">
        <v>70</v>
      </c>
      <c r="D45" s="30" t="s">
        <v>14</v>
      </c>
      <c r="E45" s="28">
        <v>4.7302200000000003E-2</v>
      </c>
      <c r="F45" s="31">
        <v>11978</v>
      </c>
      <c r="G45" s="36">
        <f t="shared" si="0"/>
        <v>94266.86</v>
      </c>
      <c r="H45" s="31">
        <v>566.59</v>
      </c>
      <c r="I45" s="36">
        <f t="shared" si="1"/>
        <v>4459.0298650920004</v>
      </c>
    </row>
    <row r="46" spans="2:9" ht="25.5" x14ac:dyDescent="0.2">
      <c r="B46" s="28" t="s">
        <v>69</v>
      </c>
      <c r="C46" s="29" t="s">
        <v>70</v>
      </c>
      <c r="D46" s="30" t="s">
        <v>14</v>
      </c>
      <c r="E46" s="28">
        <v>3.6738E-2</v>
      </c>
      <c r="F46" s="31">
        <v>11978</v>
      </c>
      <c r="G46" s="36">
        <f t="shared" si="0"/>
        <v>94266.86</v>
      </c>
      <c r="H46" s="31">
        <v>440.05</v>
      </c>
      <c r="I46" s="36">
        <f t="shared" si="1"/>
        <v>3463.17590268</v>
      </c>
    </row>
    <row r="47" spans="2:9" ht="25.5" x14ac:dyDescent="0.2">
      <c r="B47" s="28" t="s">
        <v>71</v>
      </c>
      <c r="C47" s="29" t="s">
        <v>72</v>
      </c>
      <c r="D47" s="30" t="s">
        <v>14</v>
      </c>
      <c r="E47" s="28">
        <v>1.294E-2</v>
      </c>
      <c r="F47" s="31">
        <v>3938.2</v>
      </c>
      <c r="G47" s="36">
        <f t="shared" si="0"/>
        <v>30993.633999999998</v>
      </c>
      <c r="H47" s="31">
        <v>50.96</v>
      </c>
      <c r="I47" s="36">
        <f t="shared" si="1"/>
        <v>401.05762396</v>
      </c>
    </row>
    <row r="48" spans="2:9" ht="25.5" x14ac:dyDescent="0.2">
      <c r="B48" s="28" t="s">
        <v>73</v>
      </c>
      <c r="C48" s="29" t="s">
        <v>74</v>
      </c>
      <c r="D48" s="30" t="s">
        <v>75</v>
      </c>
      <c r="E48" s="28">
        <v>0.112608</v>
      </c>
      <c r="F48" s="31">
        <v>737</v>
      </c>
      <c r="G48" s="36">
        <f t="shared" si="0"/>
        <v>5800.1900000000005</v>
      </c>
      <c r="H48" s="31">
        <v>82.99</v>
      </c>
      <c r="I48" s="36">
        <f t="shared" si="1"/>
        <v>653.14779552000005</v>
      </c>
    </row>
    <row r="49" spans="2:9" ht="25.5" x14ac:dyDescent="0.2">
      <c r="B49" s="28" t="s">
        <v>76</v>
      </c>
      <c r="C49" s="29" t="s">
        <v>77</v>
      </c>
      <c r="D49" s="30" t="s">
        <v>24</v>
      </c>
      <c r="E49" s="28">
        <v>1.05</v>
      </c>
      <c r="F49" s="31">
        <v>23.09</v>
      </c>
      <c r="G49" s="36">
        <f t="shared" si="0"/>
        <v>181.7183</v>
      </c>
      <c r="H49" s="31">
        <v>24.24</v>
      </c>
      <c r="I49" s="36">
        <f t="shared" si="1"/>
        <v>190.804215</v>
      </c>
    </row>
    <row r="50" spans="2:9" ht="25.5" x14ac:dyDescent="0.2">
      <c r="B50" s="28" t="s">
        <v>78</v>
      </c>
      <c r="C50" s="29" t="s">
        <v>79</v>
      </c>
      <c r="D50" s="30" t="s">
        <v>24</v>
      </c>
      <c r="E50" s="28">
        <v>501.8</v>
      </c>
      <c r="F50" s="31">
        <v>7.8</v>
      </c>
      <c r="G50" s="36">
        <f t="shared" si="0"/>
        <v>61.386000000000003</v>
      </c>
      <c r="H50" s="31">
        <v>3914.04</v>
      </c>
      <c r="I50" s="36">
        <f t="shared" si="1"/>
        <v>30803.4948</v>
      </c>
    </row>
    <row r="51" spans="2:9" ht="25.5" x14ac:dyDescent="0.2">
      <c r="B51" s="28" t="s">
        <v>80</v>
      </c>
      <c r="C51" s="29" t="s">
        <v>81</v>
      </c>
      <c r="D51" s="30" t="s">
        <v>44</v>
      </c>
      <c r="E51" s="28">
        <v>7.6400000000000001E-3</v>
      </c>
      <c r="F51" s="31">
        <v>37.43</v>
      </c>
      <c r="G51" s="36">
        <f t="shared" si="0"/>
        <v>294.57409999999999</v>
      </c>
      <c r="H51" s="31">
        <v>0.28999999999999998</v>
      </c>
      <c r="I51" s="36">
        <f t="shared" si="1"/>
        <v>2.250546124</v>
      </c>
    </row>
    <row r="52" spans="2:9" ht="25.5" x14ac:dyDescent="0.2">
      <c r="B52" s="28" t="s">
        <v>82</v>
      </c>
      <c r="C52" s="29" t="s">
        <v>83</v>
      </c>
      <c r="D52" s="30" t="s">
        <v>24</v>
      </c>
      <c r="E52" s="28">
        <v>0.32</v>
      </c>
      <c r="F52" s="31">
        <v>1.82</v>
      </c>
      <c r="G52" s="36">
        <f t="shared" si="0"/>
        <v>14.323400000000001</v>
      </c>
      <c r="H52" s="31">
        <v>0.57999999999999996</v>
      </c>
      <c r="I52" s="36">
        <f t="shared" si="1"/>
        <v>4.5834880000000009</v>
      </c>
    </row>
    <row r="53" spans="2:9" ht="25.5" x14ac:dyDescent="0.2">
      <c r="B53" s="28" t="s">
        <v>82</v>
      </c>
      <c r="C53" s="29" t="s">
        <v>83</v>
      </c>
      <c r="D53" s="30" t="s">
        <v>24</v>
      </c>
      <c r="E53" s="28">
        <v>0.02</v>
      </c>
      <c r="F53" s="31">
        <v>1.82</v>
      </c>
      <c r="G53" s="36">
        <f t="shared" si="0"/>
        <v>14.323400000000001</v>
      </c>
      <c r="H53" s="31">
        <v>0.04</v>
      </c>
      <c r="I53" s="36">
        <f t="shared" si="1"/>
        <v>0.28646800000000006</v>
      </c>
    </row>
    <row r="54" spans="2:9" ht="25.5" x14ac:dyDescent="0.2">
      <c r="B54" s="28" t="s">
        <v>84</v>
      </c>
      <c r="C54" s="29" t="s">
        <v>85</v>
      </c>
      <c r="D54" s="30" t="s">
        <v>14</v>
      </c>
      <c r="E54" s="28">
        <v>1.7900000000000001E-5</v>
      </c>
      <c r="F54" s="31">
        <v>37900</v>
      </c>
      <c r="G54" s="36">
        <f t="shared" si="0"/>
        <v>298273</v>
      </c>
      <c r="H54" s="31">
        <v>0.68</v>
      </c>
      <c r="I54" s="36">
        <f t="shared" si="1"/>
        <v>5.3390867000000002</v>
      </c>
    </row>
    <row r="55" spans="2:9" ht="25.5" x14ac:dyDescent="0.2">
      <c r="B55" s="28" t="s">
        <v>86</v>
      </c>
      <c r="C55" s="29" t="s">
        <v>87</v>
      </c>
      <c r="D55" s="30" t="s">
        <v>88</v>
      </c>
      <c r="E55" s="28">
        <v>1.343E-3</v>
      </c>
      <c r="F55" s="31">
        <v>84.75</v>
      </c>
      <c r="G55" s="36">
        <f t="shared" si="0"/>
        <v>666.98249999999996</v>
      </c>
      <c r="H55" s="31">
        <v>0.11</v>
      </c>
      <c r="I55" s="36">
        <f t="shared" si="1"/>
        <v>0.8957574975</v>
      </c>
    </row>
    <row r="56" spans="2:9" ht="25.5" x14ac:dyDescent="0.2">
      <c r="B56" s="28" t="s">
        <v>89</v>
      </c>
      <c r="C56" s="29" t="s">
        <v>90</v>
      </c>
      <c r="D56" s="30" t="s">
        <v>30</v>
      </c>
      <c r="E56" s="28">
        <v>1.08</v>
      </c>
      <c r="F56" s="31">
        <v>118.6</v>
      </c>
      <c r="G56" s="36">
        <f t="shared" si="0"/>
        <v>933.38199999999995</v>
      </c>
      <c r="H56" s="31">
        <v>128.09</v>
      </c>
      <c r="I56" s="36">
        <f t="shared" si="1"/>
        <v>1008.05256</v>
      </c>
    </row>
    <row r="57" spans="2:9" ht="25.5" x14ac:dyDescent="0.2">
      <c r="B57" s="28" t="s">
        <v>91</v>
      </c>
      <c r="C57" s="29" t="s">
        <v>92</v>
      </c>
      <c r="D57" s="30" t="s">
        <v>30</v>
      </c>
      <c r="E57" s="28">
        <v>7.8509999999999996E-2</v>
      </c>
      <c r="F57" s="31">
        <v>108.4</v>
      </c>
      <c r="G57" s="36">
        <f t="shared" si="0"/>
        <v>853.10800000000006</v>
      </c>
      <c r="H57" s="31">
        <v>8.51</v>
      </c>
      <c r="I57" s="36">
        <f t="shared" si="1"/>
        <v>66.977509080000004</v>
      </c>
    </row>
    <row r="58" spans="2:9" ht="25.5" x14ac:dyDescent="0.2">
      <c r="B58" s="28" t="s">
        <v>93</v>
      </c>
      <c r="C58" s="29" t="s">
        <v>94</v>
      </c>
      <c r="D58" s="30" t="s">
        <v>30</v>
      </c>
      <c r="E58" s="28">
        <v>18.143999999999998</v>
      </c>
      <c r="F58" s="31">
        <v>98.6</v>
      </c>
      <c r="G58" s="36">
        <f t="shared" si="0"/>
        <v>775.98199999999997</v>
      </c>
      <c r="H58" s="31">
        <v>1789</v>
      </c>
      <c r="I58" s="36">
        <f t="shared" si="1"/>
        <v>14079.417407999998</v>
      </c>
    </row>
    <row r="59" spans="2:9" ht="25.5" x14ac:dyDescent="0.2">
      <c r="B59" s="28" t="s">
        <v>95</v>
      </c>
      <c r="C59" s="29" t="s">
        <v>96</v>
      </c>
      <c r="D59" s="30" t="s">
        <v>14</v>
      </c>
      <c r="E59" s="28">
        <v>7.9558599999999993E-2</v>
      </c>
      <c r="F59" s="31">
        <v>734.5</v>
      </c>
      <c r="G59" s="36">
        <f t="shared" si="0"/>
        <v>5780.5150000000003</v>
      </c>
      <c r="H59" s="31">
        <v>58.44</v>
      </c>
      <c r="I59" s="36">
        <f t="shared" si="1"/>
        <v>459.88968067899998</v>
      </c>
    </row>
    <row r="60" spans="2:9" ht="51" x14ac:dyDescent="0.2">
      <c r="B60" s="28" t="s">
        <v>97</v>
      </c>
      <c r="C60" s="29" t="s">
        <v>98</v>
      </c>
      <c r="D60" s="30" t="s">
        <v>14</v>
      </c>
      <c r="E60" s="28">
        <v>1.7538399999999999E-2</v>
      </c>
      <c r="F60" s="31">
        <v>412</v>
      </c>
      <c r="G60" s="36">
        <f t="shared" si="0"/>
        <v>3242.44</v>
      </c>
      <c r="H60" s="31">
        <v>7.23</v>
      </c>
      <c r="I60" s="36">
        <f t="shared" si="1"/>
        <v>56.867209695999996</v>
      </c>
    </row>
    <row r="61" spans="2:9" ht="25.5" x14ac:dyDescent="0.2">
      <c r="B61" s="28" t="s">
        <v>99</v>
      </c>
      <c r="C61" s="29" t="s">
        <v>100</v>
      </c>
      <c r="D61" s="30" t="s">
        <v>30</v>
      </c>
      <c r="E61" s="28">
        <v>3.48061</v>
      </c>
      <c r="F61" s="31">
        <v>545.6</v>
      </c>
      <c r="G61" s="36">
        <f t="shared" si="0"/>
        <v>4293.8720000000003</v>
      </c>
      <c r="H61" s="31">
        <v>1899.02</v>
      </c>
      <c r="I61" s="36">
        <f t="shared" si="1"/>
        <v>14945.29382192</v>
      </c>
    </row>
    <row r="62" spans="2:9" ht="25.5" x14ac:dyDescent="0.2">
      <c r="B62" s="28" t="s">
        <v>101</v>
      </c>
      <c r="C62" s="29" t="s">
        <v>102</v>
      </c>
      <c r="D62" s="30" t="s">
        <v>30</v>
      </c>
      <c r="E62" s="28">
        <v>3.4747599999999998</v>
      </c>
      <c r="F62" s="31">
        <v>592.76</v>
      </c>
      <c r="G62" s="36">
        <f t="shared" si="0"/>
        <v>4665.0212000000001</v>
      </c>
      <c r="H62" s="31">
        <v>2059.6999999999998</v>
      </c>
      <c r="I62" s="36">
        <f t="shared" si="1"/>
        <v>16209.829064911999</v>
      </c>
    </row>
    <row r="63" spans="2:9" ht="25.5" x14ac:dyDescent="0.2">
      <c r="B63" s="28" t="s">
        <v>103</v>
      </c>
      <c r="C63" s="29" t="s">
        <v>104</v>
      </c>
      <c r="D63" s="30" t="s">
        <v>30</v>
      </c>
      <c r="E63" s="28">
        <v>3.5699999999999998E-3</v>
      </c>
      <c r="F63" s="31">
        <v>730</v>
      </c>
      <c r="G63" s="36">
        <f t="shared" si="0"/>
        <v>5745.1</v>
      </c>
      <c r="H63" s="31">
        <v>2.61</v>
      </c>
      <c r="I63" s="36">
        <f t="shared" si="1"/>
        <v>20.510007000000002</v>
      </c>
    </row>
    <row r="64" spans="2:9" ht="25.5" x14ac:dyDescent="0.2">
      <c r="B64" s="28" t="s">
        <v>105</v>
      </c>
      <c r="C64" s="29" t="s">
        <v>106</v>
      </c>
      <c r="D64" s="30" t="s">
        <v>14</v>
      </c>
      <c r="E64" s="28">
        <v>0.10696</v>
      </c>
      <c r="F64" s="31">
        <v>491.01</v>
      </c>
      <c r="G64" s="36">
        <f t="shared" si="0"/>
        <v>3864.2487000000001</v>
      </c>
      <c r="H64" s="31">
        <v>52.52</v>
      </c>
      <c r="I64" s="36">
        <f t="shared" si="1"/>
        <v>413.320040952</v>
      </c>
    </row>
    <row r="65" spans="2:9" ht="25.5" x14ac:dyDescent="0.2">
      <c r="B65" s="28" t="s">
        <v>107</v>
      </c>
      <c r="C65" s="29" t="s">
        <v>108</v>
      </c>
      <c r="D65" s="30" t="s">
        <v>30</v>
      </c>
      <c r="E65" s="28">
        <v>0.416354</v>
      </c>
      <c r="F65" s="31">
        <v>395</v>
      </c>
      <c r="G65" s="36">
        <f t="shared" si="0"/>
        <v>3108.65</v>
      </c>
      <c r="H65" s="31">
        <v>164.46</v>
      </c>
      <c r="I65" s="36">
        <f t="shared" si="1"/>
        <v>1294.2988621</v>
      </c>
    </row>
    <row r="66" spans="2:9" ht="25.5" x14ac:dyDescent="0.2">
      <c r="B66" s="28" t="s">
        <v>109</v>
      </c>
      <c r="C66" s="29" t="s">
        <v>110</v>
      </c>
      <c r="D66" s="30" t="s">
        <v>30</v>
      </c>
      <c r="E66" s="28">
        <v>0.46235999999999999</v>
      </c>
      <c r="F66" s="31">
        <v>485.9</v>
      </c>
      <c r="G66" s="36">
        <f t="shared" si="0"/>
        <v>3824.0329999999999</v>
      </c>
      <c r="H66" s="31">
        <v>224.66</v>
      </c>
      <c r="I66" s="36">
        <f t="shared" si="1"/>
        <v>1768.0798978799999</v>
      </c>
    </row>
    <row r="67" spans="2:9" ht="25.5" x14ac:dyDescent="0.2">
      <c r="B67" s="28" t="s">
        <v>111</v>
      </c>
      <c r="C67" s="29" t="s">
        <v>112</v>
      </c>
      <c r="D67" s="30" t="s">
        <v>30</v>
      </c>
      <c r="E67" s="28">
        <v>2.7028799999999999</v>
      </c>
      <c r="F67" s="31">
        <v>519.79999999999995</v>
      </c>
      <c r="G67" s="36">
        <f t="shared" si="0"/>
        <v>4090.8259999999996</v>
      </c>
      <c r="H67" s="31">
        <v>1404.96</v>
      </c>
      <c r="I67" s="36">
        <f t="shared" si="1"/>
        <v>11057.011778879998</v>
      </c>
    </row>
    <row r="68" spans="2:9" ht="25.5" x14ac:dyDescent="0.2">
      <c r="B68" s="28" t="s">
        <v>113</v>
      </c>
      <c r="C68" s="29" t="s">
        <v>114</v>
      </c>
      <c r="D68" s="30" t="s">
        <v>30</v>
      </c>
      <c r="E68" s="28">
        <v>6.1199999999999996E-3</v>
      </c>
      <c r="F68" s="31">
        <v>497</v>
      </c>
      <c r="G68" s="36">
        <f t="shared" si="0"/>
        <v>3911.39</v>
      </c>
      <c r="H68" s="31">
        <v>3.04</v>
      </c>
      <c r="I68" s="36">
        <f t="shared" si="1"/>
        <v>23.937706799999997</v>
      </c>
    </row>
    <row r="69" spans="2:9" ht="25.5" x14ac:dyDescent="0.2">
      <c r="B69" s="28" t="s">
        <v>115</v>
      </c>
      <c r="C69" s="29" t="s">
        <v>116</v>
      </c>
      <c r="D69" s="30" t="s">
        <v>30</v>
      </c>
      <c r="E69" s="28">
        <v>0.1008</v>
      </c>
      <c r="F69" s="31">
        <v>519.79999999999995</v>
      </c>
      <c r="G69" s="36">
        <f t="shared" si="0"/>
        <v>4090.8259999999996</v>
      </c>
      <c r="H69" s="31">
        <v>52.4</v>
      </c>
      <c r="I69" s="36">
        <f t="shared" si="1"/>
        <v>412.35526079999994</v>
      </c>
    </row>
    <row r="70" spans="2:9" ht="63.75" x14ac:dyDescent="0.2">
      <c r="B70" s="28" t="s">
        <v>117</v>
      </c>
      <c r="C70" s="29" t="s">
        <v>118</v>
      </c>
      <c r="D70" s="30" t="s">
        <v>14</v>
      </c>
      <c r="E70" s="28">
        <v>8.9519999999999997E-4</v>
      </c>
      <c r="F70" s="31">
        <v>7712</v>
      </c>
      <c r="G70" s="36">
        <f t="shared" si="0"/>
        <v>60693.440000000002</v>
      </c>
      <c r="H70" s="31">
        <v>6.9</v>
      </c>
      <c r="I70" s="36">
        <f t="shared" si="1"/>
        <v>54.332767488000002</v>
      </c>
    </row>
    <row r="71" spans="2:9" ht="25.5" x14ac:dyDescent="0.2">
      <c r="B71" s="28" t="s">
        <v>119</v>
      </c>
      <c r="C71" s="29" t="s">
        <v>120</v>
      </c>
      <c r="D71" s="30" t="s">
        <v>14</v>
      </c>
      <c r="E71" s="28">
        <v>1.0353882999999999</v>
      </c>
      <c r="F71" s="31">
        <v>5989</v>
      </c>
      <c r="G71" s="36">
        <f t="shared" si="0"/>
        <v>47133.43</v>
      </c>
      <c r="H71" s="31">
        <v>6200.94</v>
      </c>
      <c r="I71" s="36">
        <f t="shared" si="1"/>
        <v>48801.401960869</v>
      </c>
    </row>
    <row r="72" spans="2:9" ht="63.75" x14ac:dyDescent="0.2">
      <c r="B72" s="28" t="s">
        <v>121</v>
      </c>
      <c r="C72" s="29" t="s">
        <v>122</v>
      </c>
      <c r="D72" s="30" t="s">
        <v>123</v>
      </c>
      <c r="E72" s="28">
        <v>3.3479999999999998E-3</v>
      </c>
      <c r="F72" s="31">
        <v>50.24</v>
      </c>
      <c r="G72" s="36">
        <f t="shared" si="0"/>
        <v>395.3888</v>
      </c>
      <c r="H72" s="31">
        <v>0.17</v>
      </c>
      <c r="I72" s="36">
        <f t="shared" si="1"/>
        <v>1.3237617023999999</v>
      </c>
    </row>
    <row r="73" spans="2:9" ht="25.5" x14ac:dyDescent="0.2">
      <c r="B73" s="28" t="s">
        <v>124</v>
      </c>
      <c r="C73" s="29" t="s">
        <v>125</v>
      </c>
      <c r="D73" s="30" t="s">
        <v>14</v>
      </c>
      <c r="E73" s="28">
        <v>7.3629999999999995E-4</v>
      </c>
      <c r="F73" s="31">
        <v>10200</v>
      </c>
      <c r="G73" s="36">
        <f t="shared" si="0"/>
        <v>80274</v>
      </c>
      <c r="H73" s="31">
        <v>7.51</v>
      </c>
      <c r="I73" s="36">
        <f t="shared" si="1"/>
        <v>59.105746199999999</v>
      </c>
    </row>
    <row r="74" spans="2:9" ht="25.5" x14ac:dyDescent="0.2">
      <c r="B74" s="28" t="s">
        <v>126</v>
      </c>
      <c r="C74" s="29" t="s">
        <v>127</v>
      </c>
      <c r="D74" s="30" t="s">
        <v>14</v>
      </c>
      <c r="E74" s="28">
        <v>3.568E-3</v>
      </c>
      <c r="F74" s="31">
        <v>4455.2</v>
      </c>
      <c r="G74" s="36">
        <f t="shared" si="0"/>
        <v>35062.423999999999</v>
      </c>
      <c r="H74" s="31">
        <v>15.9</v>
      </c>
      <c r="I74" s="36">
        <f t="shared" si="1"/>
        <v>125.102728832</v>
      </c>
    </row>
    <row r="75" spans="2:9" ht="25.5" x14ac:dyDescent="0.2">
      <c r="B75" s="28" t="s">
        <v>126</v>
      </c>
      <c r="C75" s="29" t="s">
        <v>127</v>
      </c>
      <c r="D75" s="30" t="s">
        <v>14</v>
      </c>
      <c r="E75" s="28">
        <v>5.4E-6</v>
      </c>
      <c r="F75" s="31">
        <v>4455.2</v>
      </c>
      <c r="G75" s="36">
        <f t="shared" si="0"/>
        <v>35062.423999999999</v>
      </c>
      <c r="H75" s="31">
        <v>0.02</v>
      </c>
      <c r="I75" s="36">
        <f t="shared" si="1"/>
        <v>0.18933708959999998</v>
      </c>
    </row>
    <row r="76" spans="2:9" ht="25.5" x14ac:dyDescent="0.2">
      <c r="B76" s="28" t="s">
        <v>128</v>
      </c>
      <c r="C76" s="29" t="s">
        <v>129</v>
      </c>
      <c r="D76" s="30" t="s">
        <v>14</v>
      </c>
      <c r="E76" s="28">
        <v>0.207648</v>
      </c>
      <c r="F76" s="31">
        <v>5798.2</v>
      </c>
      <c r="G76" s="36">
        <f t="shared" si="0"/>
        <v>45631.834000000003</v>
      </c>
      <c r="H76" s="31">
        <v>1203.98</v>
      </c>
      <c r="I76" s="36">
        <f t="shared" si="1"/>
        <v>9475.359066432</v>
      </c>
    </row>
    <row r="77" spans="2:9" ht="25.5" x14ac:dyDescent="0.2">
      <c r="B77" s="28" t="s">
        <v>130</v>
      </c>
      <c r="C77" s="29" t="s">
        <v>131</v>
      </c>
      <c r="D77" s="30" t="s">
        <v>14</v>
      </c>
      <c r="E77" s="28">
        <v>3.4729999999999999E-4</v>
      </c>
      <c r="F77" s="31">
        <v>4920</v>
      </c>
      <c r="G77" s="36">
        <f t="shared" si="0"/>
        <v>38720.400000000001</v>
      </c>
      <c r="H77" s="31">
        <v>1.71</v>
      </c>
      <c r="I77" s="36">
        <f t="shared" si="1"/>
        <v>13.44759492</v>
      </c>
    </row>
    <row r="78" spans="2:9" ht="38.25" x14ac:dyDescent="0.2">
      <c r="B78" s="28" t="s">
        <v>132</v>
      </c>
      <c r="C78" s="29" t="s">
        <v>133</v>
      </c>
      <c r="D78" s="30" t="s">
        <v>14</v>
      </c>
      <c r="E78" s="28">
        <v>1.1519999999999999E-4</v>
      </c>
      <c r="F78" s="31">
        <v>5520</v>
      </c>
      <c r="G78" s="36">
        <f t="shared" si="0"/>
        <v>43442.400000000001</v>
      </c>
      <c r="H78" s="31">
        <v>0.64</v>
      </c>
      <c r="I78" s="36">
        <f t="shared" si="1"/>
        <v>5.00456448</v>
      </c>
    </row>
    <row r="79" spans="2:9" ht="38.25" x14ac:dyDescent="0.2">
      <c r="B79" s="28" t="s">
        <v>134</v>
      </c>
      <c r="C79" s="29" t="s">
        <v>135</v>
      </c>
      <c r="D79" s="30" t="s">
        <v>14</v>
      </c>
      <c r="E79" s="28">
        <v>0.25339499999999998</v>
      </c>
      <c r="F79" s="31">
        <v>7792.12</v>
      </c>
      <c r="G79" s="36">
        <f t="shared" ref="G79" si="2">7.87*F79</f>
        <v>61323.984400000001</v>
      </c>
      <c r="H79" s="31">
        <v>1974.48</v>
      </c>
      <c r="I79" s="36">
        <f t="shared" ref="I79:I106" si="3">G79*E79</f>
        <v>15539.191027037999</v>
      </c>
    </row>
    <row r="80" spans="2:9" ht="38.25" x14ac:dyDescent="0.2">
      <c r="B80" s="28" t="s">
        <v>136</v>
      </c>
      <c r="C80" s="29" t="s">
        <v>137</v>
      </c>
      <c r="D80" s="30" t="s">
        <v>30</v>
      </c>
      <c r="E80" s="28">
        <v>1.1000000000000001E-3</v>
      </c>
      <c r="F80" s="31">
        <v>558.33000000000004</v>
      </c>
      <c r="G80" s="36">
        <f t="shared" si="0"/>
        <v>4394.0571</v>
      </c>
      <c r="H80" s="31">
        <v>0.61</v>
      </c>
      <c r="I80" s="36">
        <f t="shared" si="3"/>
        <v>4.8334628100000003</v>
      </c>
    </row>
    <row r="81" spans="2:9" ht="38.25" x14ac:dyDescent="0.2">
      <c r="B81" s="28" t="s">
        <v>136</v>
      </c>
      <c r="C81" s="29" t="s">
        <v>137</v>
      </c>
      <c r="D81" s="30" t="s">
        <v>30</v>
      </c>
      <c r="E81" s="28">
        <v>6.1637999999999998E-2</v>
      </c>
      <c r="F81" s="31">
        <v>558.33000000000004</v>
      </c>
      <c r="G81" s="36">
        <f t="shared" ref="G81:G106" si="4">7.87*F81</f>
        <v>4394.0571</v>
      </c>
      <c r="H81" s="31">
        <v>34.409999999999997</v>
      </c>
      <c r="I81" s="36">
        <f t="shared" si="3"/>
        <v>270.84089152979999</v>
      </c>
    </row>
    <row r="82" spans="2:9" ht="38.25" x14ac:dyDescent="0.2">
      <c r="B82" s="28" t="s">
        <v>138</v>
      </c>
      <c r="C82" s="29" t="s">
        <v>139</v>
      </c>
      <c r="D82" s="30" t="s">
        <v>30</v>
      </c>
      <c r="E82" s="28">
        <v>4.7275499999999998E-2</v>
      </c>
      <c r="F82" s="31">
        <v>1132.6400000000001</v>
      </c>
      <c r="G82" s="36">
        <f t="shared" si="4"/>
        <v>8913.8768</v>
      </c>
      <c r="H82" s="31">
        <v>53.55</v>
      </c>
      <c r="I82" s="36">
        <f t="shared" si="3"/>
        <v>421.40798265839999</v>
      </c>
    </row>
    <row r="83" spans="2:9" ht="38.25" x14ac:dyDescent="0.2">
      <c r="B83" s="28" t="s">
        <v>140</v>
      </c>
      <c r="C83" s="29" t="s">
        <v>141</v>
      </c>
      <c r="D83" s="30" t="s">
        <v>30</v>
      </c>
      <c r="E83" s="28">
        <v>1.8440000000000001E-4</v>
      </c>
      <c r="F83" s="31">
        <v>1700</v>
      </c>
      <c r="G83" s="36">
        <f t="shared" si="4"/>
        <v>13379</v>
      </c>
      <c r="H83" s="31">
        <v>0.31</v>
      </c>
      <c r="I83" s="36">
        <f t="shared" si="3"/>
        <v>2.4670876000000002</v>
      </c>
    </row>
    <row r="84" spans="2:9" ht="38.25" x14ac:dyDescent="0.2">
      <c r="B84" s="28" t="s">
        <v>142</v>
      </c>
      <c r="C84" s="29" t="s">
        <v>143</v>
      </c>
      <c r="D84" s="30" t="s">
        <v>30</v>
      </c>
      <c r="E84" s="28">
        <v>6.8000000000000005E-4</v>
      </c>
      <c r="F84" s="31">
        <v>1287</v>
      </c>
      <c r="G84" s="36">
        <f t="shared" si="4"/>
        <v>10128.69</v>
      </c>
      <c r="H84" s="31">
        <v>0.88</v>
      </c>
      <c r="I84" s="36">
        <f t="shared" si="3"/>
        <v>6.8875092000000011</v>
      </c>
    </row>
    <row r="85" spans="2:9" ht="38.25" x14ac:dyDescent="0.2">
      <c r="B85" s="28" t="s">
        <v>142</v>
      </c>
      <c r="C85" s="29" t="s">
        <v>143</v>
      </c>
      <c r="D85" s="30" t="s">
        <v>30</v>
      </c>
      <c r="E85" s="28">
        <v>7.136E-3</v>
      </c>
      <c r="F85" s="31">
        <v>1287</v>
      </c>
      <c r="G85" s="36">
        <f t="shared" si="4"/>
        <v>10128.69</v>
      </c>
      <c r="H85" s="31">
        <v>9.18</v>
      </c>
      <c r="I85" s="36">
        <f t="shared" si="3"/>
        <v>72.278331840000007</v>
      </c>
    </row>
    <row r="86" spans="2:9" ht="38.25" x14ac:dyDescent="0.2">
      <c r="B86" s="28" t="s">
        <v>144</v>
      </c>
      <c r="C86" s="29" t="s">
        <v>145</v>
      </c>
      <c r="D86" s="30" t="s">
        <v>30</v>
      </c>
      <c r="E86" s="28">
        <v>1.9782</v>
      </c>
      <c r="F86" s="31">
        <v>550</v>
      </c>
      <c r="G86" s="36">
        <f t="shared" si="4"/>
        <v>4328.5</v>
      </c>
      <c r="H86" s="31">
        <v>1088.01</v>
      </c>
      <c r="I86" s="36">
        <f t="shared" si="3"/>
        <v>8562.6386999999995</v>
      </c>
    </row>
    <row r="87" spans="2:9" ht="38.25" x14ac:dyDescent="0.2">
      <c r="B87" s="28" t="s">
        <v>146</v>
      </c>
      <c r="C87" s="29" t="s">
        <v>147</v>
      </c>
      <c r="D87" s="30" t="s">
        <v>30</v>
      </c>
      <c r="E87" s="28">
        <v>1.2800000000000001E-3</v>
      </c>
      <c r="F87" s="31">
        <v>1100</v>
      </c>
      <c r="G87" s="36">
        <f t="shared" si="4"/>
        <v>8657</v>
      </c>
      <c r="H87" s="31">
        <v>1.41</v>
      </c>
      <c r="I87" s="36">
        <f t="shared" si="3"/>
        <v>11.080960000000001</v>
      </c>
    </row>
    <row r="88" spans="2:9" ht="38.25" x14ac:dyDescent="0.2">
      <c r="B88" s="28" t="s">
        <v>148</v>
      </c>
      <c r="C88" s="29" t="s">
        <v>149</v>
      </c>
      <c r="D88" s="30" t="s">
        <v>30</v>
      </c>
      <c r="E88" s="28">
        <v>3.77277</v>
      </c>
      <c r="F88" s="31">
        <v>1375</v>
      </c>
      <c r="G88" s="36">
        <f t="shared" si="4"/>
        <v>10821.25</v>
      </c>
      <c r="H88" s="31">
        <v>5187.5600000000004</v>
      </c>
      <c r="I88" s="36">
        <f t="shared" si="3"/>
        <v>40826.087362500002</v>
      </c>
    </row>
    <row r="89" spans="2:9" ht="38.25" x14ac:dyDescent="0.2">
      <c r="B89" s="28" t="s">
        <v>150</v>
      </c>
      <c r="C89" s="29" t="s">
        <v>151</v>
      </c>
      <c r="D89" s="30" t="s">
        <v>30</v>
      </c>
      <c r="E89" s="28">
        <v>1.7840000000000002E-2</v>
      </c>
      <c r="F89" s="31">
        <v>1100</v>
      </c>
      <c r="G89" s="36">
        <f t="shared" si="4"/>
        <v>8657</v>
      </c>
      <c r="H89" s="31">
        <v>19.62</v>
      </c>
      <c r="I89" s="36">
        <f t="shared" si="3"/>
        <v>154.44088000000002</v>
      </c>
    </row>
    <row r="90" spans="2:9" ht="38.25" x14ac:dyDescent="0.2">
      <c r="B90" s="28" t="s">
        <v>152</v>
      </c>
      <c r="C90" s="29" t="s">
        <v>153</v>
      </c>
      <c r="D90" s="30" t="s">
        <v>30</v>
      </c>
      <c r="E90" s="28">
        <v>6.1547999999999999E-2</v>
      </c>
      <c r="F90" s="31">
        <v>1056</v>
      </c>
      <c r="G90" s="36">
        <f t="shared" si="4"/>
        <v>8310.7199999999993</v>
      </c>
      <c r="H90" s="31">
        <v>64.989999999999995</v>
      </c>
      <c r="I90" s="36">
        <f t="shared" si="3"/>
        <v>511.50819455999994</v>
      </c>
    </row>
    <row r="91" spans="2:9" ht="25.5" x14ac:dyDescent="0.2">
      <c r="B91" s="28" t="s">
        <v>154</v>
      </c>
      <c r="C91" s="29" t="s">
        <v>155</v>
      </c>
      <c r="D91" s="30" t="s">
        <v>44</v>
      </c>
      <c r="E91" s="28">
        <v>4.4154</v>
      </c>
      <c r="F91" s="31">
        <v>35.53</v>
      </c>
      <c r="G91" s="36">
        <f t="shared" si="4"/>
        <v>279.62110000000001</v>
      </c>
      <c r="H91" s="31">
        <v>156.88</v>
      </c>
      <c r="I91" s="36">
        <f t="shared" si="3"/>
        <v>1234.6390049399999</v>
      </c>
    </row>
    <row r="92" spans="2:9" ht="25.5" x14ac:dyDescent="0.2">
      <c r="B92" s="28" t="s">
        <v>156</v>
      </c>
      <c r="C92" s="29" t="s">
        <v>157</v>
      </c>
      <c r="D92" s="30" t="s">
        <v>44</v>
      </c>
      <c r="E92" s="28">
        <v>2.5950000000000001E-2</v>
      </c>
      <c r="F92" s="31">
        <v>7.46</v>
      </c>
      <c r="G92" s="36">
        <f t="shared" si="4"/>
        <v>58.7102</v>
      </c>
      <c r="H92" s="31">
        <v>0.19</v>
      </c>
      <c r="I92" s="36">
        <f t="shared" si="3"/>
        <v>1.5235296900000002</v>
      </c>
    </row>
    <row r="93" spans="2:9" ht="25.5" x14ac:dyDescent="0.2">
      <c r="B93" s="28" t="s">
        <v>158</v>
      </c>
      <c r="C93" s="29" t="s">
        <v>159</v>
      </c>
      <c r="D93" s="30" t="s">
        <v>88</v>
      </c>
      <c r="E93" s="28">
        <v>2.48868</v>
      </c>
      <c r="F93" s="31">
        <v>10.71</v>
      </c>
      <c r="G93" s="36">
        <f t="shared" si="4"/>
        <v>84.287700000000001</v>
      </c>
      <c r="H93" s="31">
        <v>26.65</v>
      </c>
      <c r="I93" s="36">
        <f t="shared" si="3"/>
        <v>209.76511323599999</v>
      </c>
    </row>
    <row r="94" spans="2:9" ht="25.5" x14ac:dyDescent="0.2">
      <c r="B94" s="28" t="s">
        <v>160</v>
      </c>
      <c r="C94" s="29" t="s">
        <v>161</v>
      </c>
      <c r="D94" s="30" t="s">
        <v>14</v>
      </c>
      <c r="E94" s="28">
        <v>6.3049999999999998E-4</v>
      </c>
      <c r="F94" s="31">
        <v>15620</v>
      </c>
      <c r="G94" s="36">
        <f t="shared" si="4"/>
        <v>122929.40000000001</v>
      </c>
      <c r="H94" s="31">
        <v>9.85</v>
      </c>
      <c r="I94" s="36">
        <f t="shared" si="3"/>
        <v>77.506986699999999</v>
      </c>
    </row>
    <row r="95" spans="2:9" ht="25.5" x14ac:dyDescent="0.2">
      <c r="B95" s="28" t="s">
        <v>160</v>
      </c>
      <c r="C95" s="29" t="s">
        <v>161</v>
      </c>
      <c r="D95" s="30" t="s">
        <v>14</v>
      </c>
      <c r="E95" s="28">
        <v>5.0279999999999997E-4</v>
      </c>
      <c r="F95" s="31">
        <v>15620</v>
      </c>
      <c r="G95" s="36">
        <f t="shared" si="4"/>
        <v>122929.40000000001</v>
      </c>
      <c r="H95" s="31">
        <v>7.85</v>
      </c>
      <c r="I95" s="36">
        <f t="shared" si="3"/>
        <v>61.808902320000001</v>
      </c>
    </row>
    <row r="96" spans="2:9" ht="25.5" x14ac:dyDescent="0.2">
      <c r="B96" s="28" t="s">
        <v>162</v>
      </c>
      <c r="C96" s="29" t="s">
        <v>163</v>
      </c>
      <c r="D96" s="30" t="s">
        <v>24</v>
      </c>
      <c r="E96" s="28">
        <v>0.47275499999999998</v>
      </c>
      <c r="F96" s="31">
        <v>15.12</v>
      </c>
      <c r="G96" s="36">
        <f t="shared" si="4"/>
        <v>118.9944</v>
      </c>
      <c r="H96" s="31">
        <v>7.15</v>
      </c>
      <c r="I96" s="36">
        <f t="shared" si="3"/>
        <v>56.255197572</v>
      </c>
    </row>
    <row r="97" spans="2:9" ht="25.5" x14ac:dyDescent="0.2">
      <c r="B97" s="28" t="s">
        <v>164</v>
      </c>
      <c r="C97" s="29" t="s">
        <v>165</v>
      </c>
      <c r="D97" s="30" t="s">
        <v>14</v>
      </c>
      <c r="E97" s="28">
        <v>5.0279999999999997E-4</v>
      </c>
      <c r="F97" s="31">
        <v>14312.87</v>
      </c>
      <c r="G97" s="36">
        <f t="shared" si="4"/>
        <v>112642.28690000001</v>
      </c>
      <c r="H97" s="31">
        <v>7.2</v>
      </c>
      <c r="I97" s="36">
        <f t="shared" si="3"/>
        <v>56.636541853319997</v>
      </c>
    </row>
    <row r="98" spans="2:9" ht="25.5" x14ac:dyDescent="0.2">
      <c r="B98" s="28" t="s">
        <v>164</v>
      </c>
      <c r="C98" s="29" t="s">
        <v>165</v>
      </c>
      <c r="D98" s="30" t="s">
        <v>14</v>
      </c>
      <c r="E98" s="28">
        <v>1.1498999999999999E-3</v>
      </c>
      <c r="F98" s="31">
        <v>14312.87</v>
      </c>
      <c r="G98" s="36">
        <f t="shared" si="4"/>
        <v>112642.28690000001</v>
      </c>
      <c r="H98" s="31">
        <v>16.46</v>
      </c>
      <c r="I98" s="36">
        <f t="shared" si="3"/>
        <v>129.52736570631001</v>
      </c>
    </row>
    <row r="99" spans="2:9" ht="25.5" x14ac:dyDescent="0.2">
      <c r="B99" s="28" t="s">
        <v>166</v>
      </c>
      <c r="C99" s="29" t="s">
        <v>167</v>
      </c>
      <c r="D99" s="30" t="s">
        <v>14</v>
      </c>
      <c r="E99" s="28">
        <v>8.3800000000000004E-5</v>
      </c>
      <c r="F99" s="31">
        <v>7640</v>
      </c>
      <c r="G99" s="36">
        <f t="shared" si="4"/>
        <v>60126.8</v>
      </c>
      <c r="H99" s="31">
        <v>0.64</v>
      </c>
      <c r="I99" s="36">
        <f t="shared" si="3"/>
        <v>5.0386258400000008</v>
      </c>
    </row>
    <row r="100" spans="2:9" ht="25.5" x14ac:dyDescent="0.2">
      <c r="B100" s="28" t="s">
        <v>166</v>
      </c>
      <c r="C100" s="29" t="s">
        <v>167</v>
      </c>
      <c r="D100" s="30" t="s">
        <v>14</v>
      </c>
      <c r="E100" s="28">
        <v>9.5799999999999998E-5</v>
      </c>
      <c r="F100" s="31">
        <v>7640</v>
      </c>
      <c r="G100" s="36">
        <f t="shared" si="4"/>
        <v>60126.8</v>
      </c>
      <c r="H100" s="31">
        <v>0.73</v>
      </c>
      <c r="I100" s="36">
        <f t="shared" si="3"/>
        <v>5.7601474399999999</v>
      </c>
    </row>
    <row r="101" spans="2:9" ht="25.5" x14ac:dyDescent="0.2">
      <c r="B101" s="28" t="s">
        <v>168</v>
      </c>
      <c r="C101" s="29" t="s">
        <v>169</v>
      </c>
      <c r="D101" s="30" t="s">
        <v>24</v>
      </c>
      <c r="E101" s="28">
        <v>0.10742400000000001</v>
      </c>
      <c r="F101" s="31">
        <v>9.42</v>
      </c>
      <c r="G101" s="36">
        <f t="shared" si="4"/>
        <v>74.135400000000004</v>
      </c>
      <c r="H101" s="31">
        <v>1.01</v>
      </c>
      <c r="I101" s="36">
        <f t="shared" si="3"/>
        <v>7.9639212096000005</v>
      </c>
    </row>
    <row r="102" spans="2:9" ht="25.5" x14ac:dyDescent="0.2">
      <c r="B102" s="28" t="s">
        <v>170</v>
      </c>
      <c r="C102" s="29" t="s">
        <v>171</v>
      </c>
      <c r="D102" s="30" t="s">
        <v>24</v>
      </c>
      <c r="E102" s="28">
        <v>0.17887520000000001</v>
      </c>
      <c r="F102" s="31">
        <v>6.67</v>
      </c>
      <c r="G102" s="36">
        <f t="shared" si="4"/>
        <v>52.492899999999999</v>
      </c>
      <c r="H102" s="31">
        <v>1.19</v>
      </c>
      <c r="I102" s="36">
        <f t="shared" si="3"/>
        <v>9.3896779860800006</v>
      </c>
    </row>
    <row r="103" spans="2:9" ht="25.5" x14ac:dyDescent="0.2">
      <c r="B103" s="28" t="s">
        <v>170</v>
      </c>
      <c r="C103" s="29" t="s">
        <v>171</v>
      </c>
      <c r="D103" s="30" t="s">
        <v>24</v>
      </c>
      <c r="E103" s="28">
        <v>7.8215800000000002E-2</v>
      </c>
      <c r="F103" s="31">
        <v>6.67</v>
      </c>
      <c r="G103" s="36">
        <f t="shared" si="4"/>
        <v>52.492899999999999</v>
      </c>
      <c r="H103" s="31">
        <v>0.52</v>
      </c>
      <c r="I103" s="36">
        <f t="shared" si="3"/>
        <v>4.1057741678199999</v>
      </c>
    </row>
    <row r="104" spans="2:9" ht="25.5" x14ac:dyDescent="0.2">
      <c r="B104" s="28" t="s">
        <v>172</v>
      </c>
      <c r="C104" s="29" t="s">
        <v>173</v>
      </c>
      <c r="D104" s="30" t="s">
        <v>30</v>
      </c>
      <c r="E104" s="28">
        <v>75</v>
      </c>
      <c r="F104" s="31">
        <v>135.6</v>
      </c>
      <c r="G104" s="36">
        <f t="shared" si="4"/>
        <v>1067.172</v>
      </c>
      <c r="H104" s="31">
        <v>10170</v>
      </c>
      <c r="I104" s="36">
        <f t="shared" si="3"/>
        <v>80037.900000000009</v>
      </c>
    </row>
    <row r="105" spans="2:9" ht="25.5" x14ac:dyDescent="0.2">
      <c r="B105" s="28" t="s">
        <v>174</v>
      </c>
      <c r="C105" s="29" t="s">
        <v>175</v>
      </c>
      <c r="D105" s="30" t="s">
        <v>14</v>
      </c>
      <c r="E105" s="28">
        <v>1.1836</v>
      </c>
      <c r="F105" s="31">
        <v>5000</v>
      </c>
      <c r="G105" s="36">
        <f t="shared" si="4"/>
        <v>39350</v>
      </c>
      <c r="H105" s="31">
        <v>5918</v>
      </c>
      <c r="I105" s="36">
        <f t="shared" si="3"/>
        <v>46574.659999999996</v>
      </c>
    </row>
    <row r="106" spans="2:9" ht="38.25" x14ac:dyDescent="0.2">
      <c r="B106" s="28" t="s">
        <v>176</v>
      </c>
      <c r="C106" s="29" t="s">
        <v>177</v>
      </c>
      <c r="D106" s="30" t="s">
        <v>178</v>
      </c>
      <c r="E106" s="28">
        <v>43.165891999999999</v>
      </c>
      <c r="F106" s="31">
        <v>1</v>
      </c>
      <c r="G106" s="36">
        <f t="shared" si="4"/>
        <v>7.87</v>
      </c>
      <c r="H106" s="31">
        <v>43.17</v>
      </c>
      <c r="I106" s="36">
        <f t="shared" si="3"/>
        <v>339.71557003999999</v>
      </c>
    </row>
    <row r="107" spans="2:9" ht="89.25" x14ac:dyDescent="0.2">
      <c r="B107" s="28" t="s">
        <v>179</v>
      </c>
      <c r="C107" s="29" t="s">
        <v>180</v>
      </c>
      <c r="D107" s="30" t="s">
        <v>75</v>
      </c>
      <c r="E107" s="28">
        <v>1</v>
      </c>
      <c r="F107" s="31"/>
      <c r="G107" s="31" t="s">
        <v>181</v>
      </c>
      <c r="H107" s="31"/>
      <c r="I107" s="31">
        <v>138154.41</v>
      </c>
    </row>
    <row r="108" spans="2:9" ht="76.5" x14ac:dyDescent="0.2">
      <c r="B108" s="28" t="s">
        <v>182</v>
      </c>
      <c r="C108" s="29" t="s">
        <v>183</v>
      </c>
      <c r="D108" s="30" t="s">
        <v>184</v>
      </c>
      <c r="E108" s="28">
        <v>262.60000000000002</v>
      </c>
      <c r="F108" s="31"/>
      <c r="G108" s="31" t="s">
        <v>185</v>
      </c>
      <c r="H108" s="31"/>
      <c r="I108" s="31">
        <v>6249880</v>
      </c>
    </row>
    <row r="109" spans="2:9" ht="38.25" x14ac:dyDescent="0.2">
      <c r="B109" s="28" t="s">
        <v>186</v>
      </c>
      <c r="C109" s="29" t="s">
        <v>187</v>
      </c>
      <c r="D109" s="30"/>
      <c r="E109" s="28">
        <v>4</v>
      </c>
      <c r="F109" s="31"/>
      <c r="G109" s="31" t="s">
        <v>188</v>
      </c>
      <c r="H109" s="31"/>
      <c r="I109" s="31">
        <v>1295236.8</v>
      </c>
    </row>
    <row r="110" spans="2:9" ht="76.5" x14ac:dyDescent="0.2">
      <c r="B110" s="28" t="s">
        <v>189</v>
      </c>
      <c r="C110" s="29" t="s">
        <v>190</v>
      </c>
      <c r="D110" s="30" t="s">
        <v>191</v>
      </c>
      <c r="E110" s="28">
        <v>2</v>
      </c>
      <c r="F110" s="31" t="s">
        <v>192</v>
      </c>
      <c r="G110" s="31" t="s">
        <v>193</v>
      </c>
      <c r="H110" s="31">
        <v>51228.34</v>
      </c>
      <c r="I110" s="31">
        <v>86549.52</v>
      </c>
    </row>
    <row r="111" spans="2:9" ht="76.5" x14ac:dyDescent="0.2">
      <c r="B111" s="28" t="s">
        <v>194</v>
      </c>
      <c r="C111" s="29" t="s">
        <v>195</v>
      </c>
      <c r="D111" s="30" t="s">
        <v>191</v>
      </c>
      <c r="E111" s="28">
        <v>2</v>
      </c>
      <c r="F111" s="31" t="s">
        <v>192</v>
      </c>
      <c r="G111" s="31" t="s">
        <v>196</v>
      </c>
      <c r="H111" s="31">
        <v>51228.34</v>
      </c>
      <c r="I111" s="31">
        <v>45609.14</v>
      </c>
    </row>
    <row r="112" spans="2:9" ht="38.25" x14ac:dyDescent="0.2">
      <c r="B112" s="28" t="s">
        <v>197</v>
      </c>
      <c r="C112" s="29" t="s">
        <v>198</v>
      </c>
      <c r="D112" s="30" t="s">
        <v>14</v>
      </c>
      <c r="E112" s="28">
        <v>8.8992000000000002E-2</v>
      </c>
      <c r="F112" s="31">
        <v>1487.6</v>
      </c>
      <c r="G112" s="36">
        <f>7.87*F112</f>
        <v>11707.412</v>
      </c>
      <c r="H112" s="31">
        <v>132.38</v>
      </c>
      <c r="I112" s="36">
        <f>G112*E112</f>
        <v>1041.866008704</v>
      </c>
    </row>
    <row r="113" spans="2:9" ht="38.25" x14ac:dyDescent="0.2">
      <c r="B113" s="28" t="s">
        <v>199</v>
      </c>
      <c r="C113" s="29" t="s">
        <v>20</v>
      </c>
      <c r="D113" s="30" t="s">
        <v>14</v>
      </c>
      <c r="E113" s="28">
        <v>9.8211999999999994E-2</v>
      </c>
      <c r="F113" s="31">
        <v>1500</v>
      </c>
      <c r="G113" s="36">
        <f t="shared" ref="G113:G155" si="5">7.87*F113</f>
        <v>11805</v>
      </c>
      <c r="H113" s="31">
        <v>147.32</v>
      </c>
      <c r="I113" s="36">
        <f t="shared" ref="I113:I155" si="6">G113*E113</f>
        <v>1159.39266</v>
      </c>
    </row>
    <row r="114" spans="2:9" ht="38.25" x14ac:dyDescent="0.2">
      <c r="B114" s="28" t="s">
        <v>200</v>
      </c>
      <c r="C114" s="29" t="s">
        <v>201</v>
      </c>
      <c r="D114" s="30" t="s">
        <v>202</v>
      </c>
      <c r="E114" s="28">
        <v>2.4</v>
      </c>
      <c r="F114" s="31">
        <v>70.2</v>
      </c>
      <c r="G114" s="36">
        <f t="shared" si="5"/>
        <v>552.47400000000005</v>
      </c>
      <c r="H114" s="31">
        <v>168.48</v>
      </c>
      <c r="I114" s="36">
        <f t="shared" si="6"/>
        <v>1325.9376</v>
      </c>
    </row>
    <row r="115" spans="2:9" ht="38.25" x14ac:dyDescent="0.2">
      <c r="B115" s="28" t="s">
        <v>203</v>
      </c>
      <c r="C115" s="29" t="s">
        <v>204</v>
      </c>
      <c r="D115" s="30" t="s">
        <v>75</v>
      </c>
      <c r="E115" s="28">
        <v>2</v>
      </c>
      <c r="F115" s="31">
        <v>6.55</v>
      </c>
      <c r="G115" s="36">
        <f t="shared" si="5"/>
        <v>51.548499999999997</v>
      </c>
      <c r="H115" s="31">
        <v>13.1</v>
      </c>
      <c r="I115" s="36">
        <f t="shared" si="6"/>
        <v>103.09699999999999</v>
      </c>
    </row>
    <row r="116" spans="2:9" ht="38.25" x14ac:dyDescent="0.2">
      <c r="B116" s="28" t="s">
        <v>205</v>
      </c>
      <c r="C116" s="29" t="s">
        <v>206</v>
      </c>
      <c r="D116" s="30" t="s">
        <v>30</v>
      </c>
      <c r="E116" s="28">
        <v>1.196</v>
      </c>
      <c r="F116" s="31">
        <v>91.5</v>
      </c>
      <c r="G116" s="36">
        <f t="shared" si="5"/>
        <v>720.10500000000002</v>
      </c>
      <c r="H116" s="31">
        <v>109.43</v>
      </c>
      <c r="I116" s="36">
        <f t="shared" si="6"/>
        <v>861.24558000000002</v>
      </c>
    </row>
    <row r="117" spans="2:9" ht="38.25" x14ac:dyDescent="0.2">
      <c r="B117" s="28" t="s">
        <v>205</v>
      </c>
      <c r="C117" s="29" t="s">
        <v>206</v>
      </c>
      <c r="D117" s="30" t="s">
        <v>30</v>
      </c>
      <c r="E117" s="28">
        <v>1.04175</v>
      </c>
      <c r="F117" s="31">
        <v>91.5</v>
      </c>
      <c r="G117" s="36">
        <f t="shared" si="5"/>
        <v>720.10500000000002</v>
      </c>
      <c r="H117" s="31">
        <v>95.32</v>
      </c>
      <c r="I117" s="36">
        <f t="shared" si="6"/>
        <v>750.16938374999995</v>
      </c>
    </row>
    <row r="118" spans="2:9" ht="51" x14ac:dyDescent="0.2">
      <c r="B118" s="28" t="s">
        <v>207</v>
      </c>
      <c r="C118" s="29" t="s">
        <v>208</v>
      </c>
      <c r="D118" s="30" t="s">
        <v>30</v>
      </c>
      <c r="E118" s="28">
        <v>1154.0964289999999</v>
      </c>
      <c r="F118" s="31">
        <v>45.92</v>
      </c>
      <c r="G118" s="36">
        <f t="shared" si="5"/>
        <v>361.3904</v>
      </c>
      <c r="H118" s="31">
        <v>52996.11</v>
      </c>
      <c r="I118" s="36">
        <f t="shared" si="6"/>
        <v>417079.3701148816</v>
      </c>
    </row>
    <row r="119" spans="2:9" ht="38.25" x14ac:dyDescent="0.2">
      <c r="B119" s="28" t="s">
        <v>209</v>
      </c>
      <c r="C119" s="29" t="s">
        <v>210</v>
      </c>
      <c r="D119" s="30" t="s">
        <v>30</v>
      </c>
      <c r="E119" s="28">
        <v>9.0538000000000007</v>
      </c>
      <c r="F119" s="31">
        <v>600</v>
      </c>
      <c r="G119" s="36">
        <f t="shared" si="5"/>
        <v>4722</v>
      </c>
      <c r="H119" s="31">
        <v>5432.28</v>
      </c>
      <c r="I119" s="36">
        <f t="shared" si="6"/>
        <v>42752.043600000005</v>
      </c>
    </row>
    <row r="120" spans="2:9" ht="38.25" x14ac:dyDescent="0.2">
      <c r="B120" s="28" t="s">
        <v>211</v>
      </c>
      <c r="C120" s="29" t="s">
        <v>212</v>
      </c>
      <c r="D120" s="30" t="s">
        <v>30</v>
      </c>
      <c r="E120" s="28">
        <v>-3.0483600000000002</v>
      </c>
      <c r="F120" s="31">
        <v>592.76</v>
      </c>
      <c r="G120" s="36">
        <f t="shared" si="5"/>
        <v>4665.0212000000001</v>
      </c>
      <c r="H120" s="31">
        <v>-1806.95</v>
      </c>
      <c r="I120" s="36">
        <f t="shared" si="6"/>
        <v>-14220.664025232001</v>
      </c>
    </row>
    <row r="121" spans="2:9" ht="38.25" x14ac:dyDescent="0.2">
      <c r="B121" s="28" t="s">
        <v>211</v>
      </c>
      <c r="C121" s="29" t="s">
        <v>213</v>
      </c>
      <c r="D121" s="30" t="s">
        <v>30</v>
      </c>
      <c r="E121" s="28">
        <v>0.6</v>
      </c>
      <c r="F121" s="31">
        <v>592.76</v>
      </c>
      <c r="G121" s="36">
        <f t="shared" si="5"/>
        <v>4665.0212000000001</v>
      </c>
      <c r="H121" s="31">
        <v>355.66</v>
      </c>
      <c r="I121" s="36">
        <f t="shared" si="6"/>
        <v>2799.0127200000002</v>
      </c>
    </row>
    <row r="122" spans="2:9" ht="38.25" x14ac:dyDescent="0.2">
      <c r="B122" s="28" t="s">
        <v>214</v>
      </c>
      <c r="C122" s="29" t="s">
        <v>215</v>
      </c>
      <c r="D122" s="30" t="s">
        <v>30</v>
      </c>
      <c r="E122" s="28">
        <v>56.07</v>
      </c>
      <c r="F122" s="31">
        <v>665</v>
      </c>
      <c r="G122" s="36">
        <f t="shared" si="5"/>
        <v>5233.55</v>
      </c>
      <c r="H122" s="31">
        <v>37286.550000000003</v>
      </c>
      <c r="I122" s="36">
        <f t="shared" si="6"/>
        <v>293445.14850000001</v>
      </c>
    </row>
    <row r="123" spans="2:9" ht="38.25" x14ac:dyDescent="0.2">
      <c r="B123" s="28" t="s">
        <v>216</v>
      </c>
      <c r="C123" s="29" t="s">
        <v>217</v>
      </c>
      <c r="D123" s="30" t="s">
        <v>14</v>
      </c>
      <c r="E123" s="28">
        <v>6.9551999999999996</v>
      </c>
      <c r="F123" s="31">
        <v>480.09</v>
      </c>
      <c r="G123" s="36">
        <f t="shared" si="5"/>
        <v>3778.3082999999997</v>
      </c>
      <c r="H123" s="31">
        <v>3339.12</v>
      </c>
      <c r="I123" s="36">
        <f t="shared" si="6"/>
        <v>26278.889888159996</v>
      </c>
    </row>
    <row r="124" spans="2:9" ht="38.25" x14ac:dyDescent="0.2">
      <c r="B124" s="28" t="s">
        <v>218</v>
      </c>
      <c r="C124" s="29" t="s">
        <v>219</v>
      </c>
      <c r="D124" s="30" t="s">
        <v>14</v>
      </c>
      <c r="E124" s="28">
        <v>10.0008</v>
      </c>
      <c r="F124" s="31">
        <v>451.06</v>
      </c>
      <c r="G124" s="36">
        <f t="shared" si="5"/>
        <v>3549.8422</v>
      </c>
      <c r="H124" s="31">
        <v>4510.96</v>
      </c>
      <c r="I124" s="36">
        <f t="shared" si="6"/>
        <v>35501.261873759999</v>
      </c>
    </row>
    <row r="125" spans="2:9" ht="38.25" x14ac:dyDescent="0.2">
      <c r="B125" s="28" t="s">
        <v>220</v>
      </c>
      <c r="C125" s="29" t="s">
        <v>221</v>
      </c>
      <c r="D125" s="30" t="s">
        <v>75</v>
      </c>
      <c r="E125" s="28">
        <v>1</v>
      </c>
      <c r="F125" s="31">
        <v>188.68</v>
      </c>
      <c r="G125" s="36">
        <f t="shared" si="5"/>
        <v>1484.9116000000001</v>
      </c>
      <c r="H125" s="31">
        <v>188.68</v>
      </c>
      <c r="I125" s="36">
        <f t="shared" si="6"/>
        <v>1484.9116000000001</v>
      </c>
    </row>
    <row r="126" spans="2:9" ht="38.25" x14ac:dyDescent="0.2">
      <c r="B126" s="28" t="s">
        <v>222</v>
      </c>
      <c r="C126" s="29" t="s">
        <v>223</v>
      </c>
      <c r="D126" s="30" t="s">
        <v>75</v>
      </c>
      <c r="E126" s="28">
        <v>6</v>
      </c>
      <c r="F126" s="31">
        <v>31.43</v>
      </c>
      <c r="G126" s="36">
        <f t="shared" si="5"/>
        <v>247.35409999999999</v>
      </c>
      <c r="H126" s="31">
        <v>188.58</v>
      </c>
      <c r="I126" s="36">
        <f t="shared" si="6"/>
        <v>1484.1245999999999</v>
      </c>
    </row>
    <row r="127" spans="2:9" ht="51" x14ac:dyDescent="0.2">
      <c r="B127" s="28" t="s">
        <v>224</v>
      </c>
      <c r="C127" s="29" t="s">
        <v>225</v>
      </c>
      <c r="D127" s="30" t="s">
        <v>75</v>
      </c>
      <c r="E127" s="28">
        <v>4</v>
      </c>
      <c r="F127" s="31">
        <v>78.56</v>
      </c>
      <c r="G127" s="36">
        <f t="shared" si="5"/>
        <v>618.2672</v>
      </c>
      <c r="H127" s="31">
        <v>314.24</v>
      </c>
      <c r="I127" s="36">
        <f t="shared" si="6"/>
        <v>2473.0688</v>
      </c>
    </row>
    <row r="128" spans="2:9" ht="51" x14ac:dyDescent="0.2">
      <c r="B128" s="28" t="s">
        <v>226</v>
      </c>
      <c r="C128" s="29" t="s">
        <v>227</v>
      </c>
      <c r="D128" s="30" t="s">
        <v>75</v>
      </c>
      <c r="E128" s="28">
        <v>3</v>
      </c>
      <c r="F128" s="31">
        <v>362.1</v>
      </c>
      <c r="G128" s="36">
        <f t="shared" si="5"/>
        <v>2849.7270000000003</v>
      </c>
      <c r="H128" s="31">
        <v>1086.3</v>
      </c>
      <c r="I128" s="36">
        <f t="shared" si="6"/>
        <v>8549.1810000000005</v>
      </c>
    </row>
    <row r="129" spans="2:9" ht="51" x14ac:dyDescent="0.2">
      <c r="B129" s="28" t="s">
        <v>228</v>
      </c>
      <c r="C129" s="29" t="s">
        <v>229</v>
      </c>
      <c r="D129" s="30" t="s">
        <v>75</v>
      </c>
      <c r="E129" s="28">
        <v>6</v>
      </c>
      <c r="F129" s="31">
        <v>901.16</v>
      </c>
      <c r="G129" s="36">
        <f t="shared" si="5"/>
        <v>7092.1291999999994</v>
      </c>
      <c r="H129" s="31">
        <v>5406.96</v>
      </c>
      <c r="I129" s="36">
        <f t="shared" si="6"/>
        <v>42552.775199999996</v>
      </c>
    </row>
    <row r="130" spans="2:9" ht="38.25" x14ac:dyDescent="0.2">
      <c r="B130" s="28" t="s">
        <v>230</v>
      </c>
      <c r="C130" s="29" t="s">
        <v>231</v>
      </c>
      <c r="D130" s="30" t="s">
        <v>75</v>
      </c>
      <c r="E130" s="28">
        <v>1</v>
      </c>
      <c r="F130" s="31">
        <v>215.48</v>
      </c>
      <c r="G130" s="36">
        <f t="shared" si="5"/>
        <v>1695.8275999999998</v>
      </c>
      <c r="H130" s="31">
        <v>215.48</v>
      </c>
      <c r="I130" s="36">
        <f t="shared" si="6"/>
        <v>1695.8275999999998</v>
      </c>
    </row>
    <row r="131" spans="2:9" ht="38.25" x14ac:dyDescent="0.2">
      <c r="B131" s="28" t="s">
        <v>232</v>
      </c>
      <c r="C131" s="29" t="s">
        <v>233</v>
      </c>
      <c r="D131" s="30" t="s">
        <v>75</v>
      </c>
      <c r="E131" s="28">
        <v>1</v>
      </c>
      <c r="F131" s="31">
        <v>908.44</v>
      </c>
      <c r="G131" s="36">
        <f t="shared" si="5"/>
        <v>7149.4228000000003</v>
      </c>
      <c r="H131" s="31">
        <v>908.44</v>
      </c>
      <c r="I131" s="36">
        <f t="shared" si="6"/>
        <v>7149.4228000000003</v>
      </c>
    </row>
    <row r="132" spans="2:9" ht="38.25" x14ac:dyDescent="0.2">
      <c r="B132" s="28" t="s">
        <v>234</v>
      </c>
      <c r="C132" s="29" t="s">
        <v>235</v>
      </c>
      <c r="D132" s="30" t="s">
        <v>75</v>
      </c>
      <c r="E132" s="28">
        <v>1</v>
      </c>
      <c r="F132" s="31">
        <v>871.29</v>
      </c>
      <c r="G132" s="36">
        <f t="shared" si="5"/>
        <v>6857.0522999999994</v>
      </c>
      <c r="H132" s="31">
        <v>871.29</v>
      </c>
      <c r="I132" s="36">
        <f t="shared" si="6"/>
        <v>6857.0522999999994</v>
      </c>
    </row>
    <row r="133" spans="2:9" ht="38.25" x14ac:dyDescent="0.2">
      <c r="B133" s="28" t="s">
        <v>236</v>
      </c>
      <c r="C133" s="29" t="s">
        <v>237</v>
      </c>
      <c r="D133" s="30" t="s">
        <v>30</v>
      </c>
      <c r="E133" s="28">
        <v>3.18</v>
      </c>
      <c r="F133" s="31">
        <v>1498.3</v>
      </c>
      <c r="G133" s="36">
        <f t="shared" si="5"/>
        <v>11791.620999999999</v>
      </c>
      <c r="H133" s="31">
        <v>4764.59</v>
      </c>
      <c r="I133" s="36">
        <f t="shared" si="6"/>
        <v>37497.354780000001</v>
      </c>
    </row>
    <row r="134" spans="2:9" ht="38.25" x14ac:dyDescent="0.2">
      <c r="B134" s="28" t="s">
        <v>238</v>
      </c>
      <c r="C134" s="29" t="s">
        <v>239</v>
      </c>
      <c r="D134" s="30" t="s">
        <v>75</v>
      </c>
      <c r="E134" s="28">
        <v>1</v>
      </c>
      <c r="F134" s="31">
        <v>1235.8399999999999</v>
      </c>
      <c r="G134" s="36">
        <f t="shared" si="5"/>
        <v>9726.0607999999993</v>
      </c>
      <c r="H134" s="31">
        <v>1235.8399999999999</v>
      </c>
      <c r="I134" s="36">
        <f t="shared" si="6"/>
        <v>9726.0607999999993</v>
      </c>
    </row>
    <row r="135" spans="2:9" ht="38.25" x14ac:dyDescent="0.2">
      <c r="B135" s="28" t="s">
        <v>240</v>
      </c>
      <c r="C135" s="29" t="s">
        <v>241</v>
      </c>
      <c r="D135" s="30" t="s">
        <v>242</v>
      </c>
      <c r="E135" s="28">
        <v>0.16464000000000001</v>
      </c>
      <c r="F135" s="31">
        <v>2027</v>
      </c>
      <c r="G135" s="36">
        <f t="shared" si="5"/>
        <v>15952.49</v>
      </c>
      <c r="H135" s="31">
        <v>333.73</v>
      </c>
      <c r="I135" s="36">
        <f t="shared" si="6"/>
        <v>2626.4179536000001</v>
      </c>
    </row>
    <row r="136" spans="2:9" ht="38.25" x14ac:dyDescent="0.2">
      <c r="B136" s="28" t="s">
        <v>243</v>
      </c>
      <c r="C136" s="29" t="s">
        <v>244</v>
      </c>
      <c r="D136" s="30" t="s">
        <v>14</v>
      </c>
      <c r="E136" s="28">
        <v>8.4199999999999997E-2</v>
      </c>
      <c r="F136" s="31">
        <v>7571</v>
      </c>
      <c r="G136" s="36">
        <f t="shared" si="5"/>
        <v>59583.770000000004</v>
      </c>
      <c r="H136" s="31">
        <v>637.48</v>
      </c>
      <c r="I136" s="36">
        <f t="shared" si="6"/>
        <v>5016.953434</v>
      </c>
    </row>
    <row r="137" spans="2:9" ht="63.75" x14ac:dyDescent="0.2">
      <c r="B137" s="28" t="s">
        <v>243</v>
      </c>
      <c r="C137" s="29" t="s">
        <v>245</v>
      </c>
      <c r="D137" s="30" t="s">
        <v>14</v>
      </c>
      <c r="E137" s="28">
        <v>5.8400000000000001E-2</v>
      </c>
      <c r="F137" s="31">
        <v>7571</v>
      </c>
      <c r="G137" s="36">
        <f t="shared" si="5"/>
        <v>59583.770000000004</v>
      </c>
      <c r="H137" s="31">
        <v>442.15</v>
      </c>
      <c r="I137" s="36">
        <f t="shared" si="6"/>
        <v>3479.6921680000005</v>
      </c>
    </row>
    <row r="138" spans="2:9" ht="38.25" x14ac:dyDescent="0.2">
      <c r="B138" s="28" t="s">
        <v>246</v>
      </c>
      <c r="C138" s="29" t="s">
        <v>247</v>
      </c>
      <c r="D138" s="30" t="s">
        <v>75</v>
      </c>
      <c r="E138" s="28">
        <v>4</v>
      </c>
      <c r="F138" s="31">
        <v>569.52</v>
      </c>
      <c r="G138" s="36">
        <f t="shared" si="5"/>
        <v>4482.1224000000002</v>
      </c>
      <c r="H138" s="31">
        <v>2278.08</v>
      </c>
      <c r="I138" s="36">
        <f t="shared" si="6"/>
        <v>17928.489600000001</v>
      </c>
    </row>
    <row r="139" spans="2:9" ht="38.25" x14ac:dyDescent="0.2">
      <c r="B139" s="28" t="s">
        <v>248</v>
      </c>
      <c r="C139" s="29" t="s">
        <v>249</v>
      </c>
      <c r="D139" s="30" t="s">
        <v>14</v>
      </c>
      <c r="E139" s="28">
        <v>6.7824</v>
      </c>
      <c r="F139" s="31">
        <v>6671.97</v>
      </c>
      <c r="G139" s="36">
        <f t="shared" si="5"/>
        <v>52508.403900000005</v>
      </c>
      <c r="H139" s="31">
        <v>45251.97</v>
      </c>
      <c r="I139" s="36">
        <f t="shared" si="6"/>
        <v>356132.99861136003</v>
      </c>
    </row>
    <row r="140" spans="2:9" ht="38.25" x14ac:dyDescent="0.2">
      <c r="B140" s="28" t="s">
        <v>250</v>
      </c>
      <c r="C140" s="29" t="s">
        <v>251</v>
      </c>
      <c r="D140" s="30" t="s">
        <v>14</v>
      </c>
      <c r="E140" s="28">
        <v>0.13919999999999999</v>
      </c>
      <c r="F140" s="31">
        <v>5531.93</v>
      </c>
      <c r="G140" s="36">
        <f t="shared" si="5"/>
        <v>43536.289100000002</v>
      </c>
      <c r="H140" s="31">
        <v>770.04</v>
      </c>
      <c r="I140" s="36">
        <f t="shared" si="6"/>
        <v>6060.2514427199994</v>
      </c>
    </row>
    <row r="141" spans="2:9" ht="38.25" x14ac:dyDescent="0.2">
      <c r="B141" s="28" t="s">
        <v>252</v>
      </c>
      <c r="C141" s="29" t="s">
        <v>253</v>
      </c>
      <c r="D141" s="30" t="s">
        <v>14</v>
      </c>
      <c r="E141" s="28">
        <v>4.0640000000000003E-2</v>
      </c>
      <c r="F141" s="31">
        <v>8014.15</v>
      </c>
      <c r="G141" s="36">
        <f t="shared" si="5"/>
        <v>63071.360499999995</v>
      </c>
      <c r="H141" s="31">
        <v>325.7</v>
      </c>
      <c r="I141" s="36">
        <f t="shared" si="6"/>
        <v>2563.2200907199999</v>
      </c>
    </row>
    <row r="142" spans="2:9" ht="38.25" x14ac:dyDescent="0.2">
      <c r="B142" s="28" t="s">
        <v>254</v>
      </c>
      <c r="C142" s="29" t="s">
        <v>255</v>
      </c>
      <c r="D142" s="30" t="s">
        <v>14</v>
      </c>
      <c r="E142" s="28">
        <v>0.45823999999999998</v>
      </c>
      <c r="F142" s="31">
        <v>7997.23</v>
      </c>
      <c r="G142" s="36">
        <f t="shared" si="5"/>
        <v>62938.200099999995</v>
      </c>
      <c r="H142" s="31">
        <v>3664.65</v>
      </c>
      <c r="I142" s="36">
        <f t="shared" si="6"/>
        <v>28840.800813823997</v>
      </c>
    </row>
    <row r="143" spans="2:9" ht="38.25" x14ac:dyDescent="0.2">
      <c r="B143" s="28" t="s">
        <v>256</v>
      </c>
      <c r="C143" s="29" t="s">
        <v>257</v>
      </c>
      <c r="D143" s="30" t="s">
        <v>24</v>
      </c>
      <c r="E143" s="28">
        <v>10</v>
      </c>
      <c r="F143" s="31">
        <v>146.25</v>
      </c>
      <c r="G143" s="36">
        <f t="shared" si="5"/>
        <v>1150.9875</v>
      </c>
      <c r="H143" s="31">
        <v>1462.5</v>
      </c>
      <c r="I143" s="36">
        <f t="shared" si="6"/>
        <v>11509.875</v>
      </c>
    </row>
    <row r="144" spans="2:9" ht="63.75" x14ac:dyDescent="0.2">
      <c r="B144" s="28" t="s">
        <v>258</v>
      </c>
      <c r="C144" s="29" t="s">
        <v>259</v>
      </c>
      <c r="D144" s="30" t="s">
        <v>184</v>
      </c>
      <c r="E144" s="28">
        <v>8.6</v>
      </c>
      <c r="F144" s="31">
        <v>179.91</v>
      </c>
      <c r="G144" s="36">
        <f t="shared" si="5"/>
        <v>1415.8916999999999</v>
      </c>
      <c r="H144" s="31">
        <v>1547.23</v>
      </c>
      <c r="I144" s="36">
        <f t="shared" si="6"/>
        <v>12176.668619999999</v>
      </c>
    </row>
    <row r="145" spans="2:9" ht="63.75" x14ac:dyDescent="0.2">
      <c r="B145" s="28" t="s">
        <v>260</v>
      </c>
      <c r="C145" s="29" t="s">
        <v>261</v>
      </c>
      <c r="D145" s="30" t="s">
        <v>184</v>
      </c>
      <c r="E145" s="28">
        <v>0.3</v>
      </c>
      <c r="F145" s="31">
        <v>741.5</v>
      </c>
      <c r="G145" s="36">
        <f t="shared" si="5"/>
        <v>5835.6050000000005</v>
      </c>
      <c r="H145" s="31">
        <v>222.45</v>
      </c>
      <c r="I145" s="36">
        <f t="shared" si="6"/>
        <v>1750.6815000000001</v>
      </c>
    </row>
    <row r="146" spans="2:9" ht="63.75" x14ac:dyDescent="0.2">
      <c r="B146" s="28" t="s">
        <v>262</v>
      </c>
      <c r="C146" s="29" t="s">
        <v>263</v>
      </c>
      <c r="D146" s="30" t="s">
        <v>184</v>
      </c>
      <c r="E146" s="28">
        <v>6.008</v>
      </c>
      <c r="F146" s="31">
        <v>2616.5</v>
      </c>
      <c r="G146" s="36">
        <f t="shared" si="5"/>
        <v>20591.855</v>
      </c>
      <c r="H146" s="31">
        <v>15719.93</v>
      </c>
      <c r="I146" s="36">
        <f t="shared" si="6"/>
        <v>123715.86483999999</v>
      </c>
    </row>
    <row r="147" spans="2:9" ht="89.25" x14ac:dyDescent="0.2">
      <c r="B147" s="28" t="s">
        <v>264</v>
      </c>
      <c r="C147" s="29" t="s">
        <v>265</v>
      </c>
      <c r="D147" s="30" t="s">
        <v>184</v>
      </c>
      <c r="E147" s="28">
        <v>185.9</v>
      </c>
      <c r="F147" s="31">
        <v>152.13</v>
      </c>
      <c r="G147" s="36">
        <f t="shared" si="5"/>
        <v>1197.2630999999999</v>
      </c>
      <c r="H147" s="31">
        <v>28280.97</v>
      </c>
      <c r="I147" s="36">
        <f t="shared" si="6"/>
        <v>222571.21028999999</v>
      </c>
    </row>
    <row r="148" spans="2:9" ht="63.75" x14ac:dyDescent="0.2">
      <c r="B148" s="28" t="s">
        <v>266</v>
      </c>
      <c r="C148" s="29" t="s">
        <v>267</v>
      </c>
      <c r="D148" s="30" t="s">
        <v>184</v>
      </c>
      <c r="E148" s="28">
        <v>300</v>
      </c>
      <c r="F148" s="31">
        <v>219.85</v>
      </c>
      <c r="G148" s="36">
        <f t="shared" si="5"/>
        <v>1730.2194999999999</v>
      </c>
      <c r="H148" s="31">
        <v>65955</v>
      </c>
      <c r="I148" s="36">
        <f t="shared" si="6"/>
        <v>519065.85</v>
      </c>
    </row>
    <row r="149" spans="2:9" ht="63.75" x14ac:dyDescent="0.2">
      <c r="B149" s="28" t="s">
        <v>268</v>
      </c>
      <c r="C149" s="29" t="s">
        <v>269</v>
      </c>
      <c r="D149" s="30" t="s">
        <v>184</v>
      </c>
      <c r="E149" s="28">
        <v>0.80800000000000005</v>
      </c>
      <c r="F149" s="31">
        <v>306.43</v>
      </c>
      <c r="G149" s="36">
        <f t="shared" si="5"/>
        <v>2411.6041</v>
      </c>
      <c r="H149" s="31">
        <v>247.6</v>
      </c>
      <c r="I149" s="36">
        <f t="shared" si="6"/>
        <v>1948.5761128000001</v>
      </c>
    </row>
    <row r="150" spans="2:9" ht="63.75" x14ac:dyDescent="0.2">
      <c r="B150" s="28" t="s">
        <v>270</v>
      </c>
      <c r="C150" s="29" t="s">
        <v>271</v>
      </c>
      <c r="D150" s="30" t="s">
        <v>184</v>
      </c>
      <c r="E150" s="28">
        <v>0.4</v>
      </c>
      <c r="F150" s="31">
        <v>450</v>
      </c>
      <c r="G150" s="36">
        <f t="shared" si="5"/>
        <v>3541.5</v>
      </c>
      <c r="H150" s="31">
        <v>180</v>
      </c>
      <c r="I150" s="36">
        <f t="shared" si="6"/>
        <v>1416.6000000000001</v>
      </c>
    </row>
    <row r="151" spans="2:9" ht="38.25" x14ac:dyDescent="0.2">
      <c r="B151" s="28" t="s">
        <v>272</v>
      </c>
      <c r="C151" s="29" t="s">
        <v>175</v>
      </c>
      <c r="D151" s="30" t="s">
        <v>14</v>
      </c>
      <c r="E151" s="28">
        <v>-1.1836</v>
      </c>
      <c r="F151" s="31">
        <v>5000</v>
      </c>
      <c r="G151" s="36">
        <f t="shared" si="5"/>
        <v>39350</v>
      </c>
      <c r="H151" s="31">
        <v>-5918</v>
      </c>
      <c r="I151" s="36">
        <f t="shared" si="6"/>
        <v>-46574.659999999996</v>
      </c>
    </row>
    <row r="152" spans="2:9" ht="63.75" x14ac:dyDescent="0.2">
      <c r="B152" s="28" t="s">
        <v>273</v>
      </c>
      <c r="C152" s="29" t="s">
        <v>274</v>
      </c>
      <c r="D152" s="30" t="s">
        <v>184</v>
      </c>
      <c r="E152" s="28">
        <v>20.16</v>
      </c>
      <c r="F152" s="31">
        <v>263.26</v>
      </c>
      <c r="G152" s="36">
        <f t="shared" si="5"/>
        <v>2071.8562000000002</v>
      </c>
      <c r="H152" s="31">
        <v>5307.32</v>
      </c>
      <c r="I152" s="36">
        <f t="shared" si="6"/>
        <v>41768.620992000004</v>
      </c>
    </row>
    <row r="153" spans="2:9" ht="63.75" x14ac:dyDescent="0.2">
      <c r="B153" s="28" t="s">
        <v>275</v>
      </c>
      <c r="C153" s="29" t="s">
        <v>276</v>
      </c>
      <c r="D153" s="30" t="s">
        <v>184</v>
      </c>
      <c r="E153" s="28">
        <v>5.0449999999999999</v>
      </c>
      <c r="F153" s="31">
        <v>521.73</v>
      </c>
      <c r="G153" s="36">
        <f t="shared" si="5"/>
        <v>4106.0151000000005</v>
      </c>
      <c r="H153" s="31">
        <v>2632.13</v>
      </c>
      <c r="I153" s="36">
        <f t="shared" si="6"/>
        <v>20714.846179500004</v>
      </c>
    </row>
    <row r="154" spans="2:9" ht="38.25" x14ac:dyDescent="0.2">
      <c r="B154" s="28" t="s">
        <v>277</v>
      </c>
      <c r="C154" s="29" t="s">
        <v>278</v>
      </c>
      <c r="D154" s="30" t="s">
        <v>75</v>
      </c>
      <c r="E154" s="28">
        <v>2</v>
      </c>
      <c r="F154" s="31">
        <v>388.44</v>
      </c>
      <c r="G154" s="36">
        <f t="shared" si="5"/>
        <v>3057.0228000000002</v>
      </c>
      <c r="H154" s="31">
        <v>776.88</v>
      </c>
      <c r="I154" s="36">
        <f t="shared" si="6"/>
        <v>6114.0456000000004</v>
      </c>
    </row>
    <row r="155" spans="2:9" ht="38.25" x14ac:dyDescent="0.2">
      <c r="B155" s="28" t="s">
        <v>279</v>
      </c>
      <c r="C155" s="29" t="s">
        <v>280</v>
      </c>
      <c r="D155" s="30" t="s">
        <v>75</v>
      </c>
      <c r="E155" s="28">
        <v>1</v>
      </c>
      <c r="F155" s="31">
        <v>587.76</v>
      </c>
      <c r="G155" s="36">
        <f t="shared" si="5"/>
        <v>4625.6711999999998</v>
      </c>
      <c r="H155" s="31">
        <v>587.76</v>
      </c>
      <c r="I155" s="36">
        <f t="shared" si="6"/>
        <v>4625.6711999999998</v>
      </c>
    </row>
    <row r="156" spans="2:9" x14ac:dyDescent="0.2">
      <c r="B156" s="32" t="s">
        <v>281</v>
      </c>
      <c r="C156" s="33" t="s">
        <v>282</v>
      </c>
      <c r="D156" s="34"/>
      <c r="E156" s="32" t="s">
        <v>281</v>
      </c>
      <c r="F156" s="35"/>
      <c r="G156" s="35"/>
      <c r="H156" s="37">
        <f>SUM(H14:H155)</f>
        <v>448745.77999999997</v>
      </c>
      <c r="I156" s="37">
        <f>SUM(I14:I155)</f>
        <v>10540724.976307079</v>
      </c>
    </row>
    <row r="157" spans="2:9" x14ac:dyDescent="0.2">
      <c r="B157" s="8"/>
      <c r="C157" s="6"/>
      <c r="D157" s="7"/>
      <c r="E157" s="8"/>
      <c r="F157" s="9"/>
      <c r="G157" s="9"/>
      <c r="H157" s="9"/>
      <c r="I157" s="9"/>
    </row>
  </sheetData>
  <mergeCells count="11">
    <mergeCell ref="C2:H2"/>
    <mergeCell ref="B11:I11"/>
    <mergeCell ref="B12:I12"/>
    <mergeCell ref="B13:I13"/>
    <mergeCell ref="B4:I5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2022-09-22T04:52:50Z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